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Sheet1" sheetId="1" r:id="rId1"/>
    <sheet name="Sheet2" sheetId="2" r:id="rId2"/>
    <sheet name="Sheet3" sheetId="3" r:id="rId3"/>
  </sheets>
  <definedNames>
    <definedName name="g">'Sheet1'!$F$2</definedName>
    <definedName name="p_1">'Sheet1'!$D$1</definedName>
    <definedName name="p_2">'Sheet1'!$C$15</definedName>
    <definedName name="p_3">'Sheet1'!$E$5</definedName>
    <definedName name="p_4">'Sheet1'!$H$13</definedName>
    <definedName name="pp1">'Sheet1'!$D$1</definedName>
    <definedName name="rr">'Sheet1'!$D$2</definedName>
    <definedName name="T_1">'Sheet1'!$H$18</definedName>
    <definedName name="T_2">'Sheet1'!$C$14</definedName>
    <definedName name="T_3">'Sheet1'!$E$4</definedName>
    <definedName name="T_4">'Sheet1'!$H$12</definedName>
    <definedName name="tt1">'Sheet1'!$B$1</definedName>
    <definedName name="tt3">'Sheet1'!$B$2</definedName>
    <definedName name="V_1">'Sheet1'!$F$1</definedName>
    <definedName name="V_2">'Sheet1'!$C$16</definedName>
    <definedName name="V_3">'Sheet1'!$E$6</definedName>
    <definedName name="V_4">'Sheet1'!$H$14</definedName>
    <definedName name="vv1">'Sheet1'!$F$1</definedName>
    <definedName name="Win">'Sheet1'!$D$18</definedName>
    <definedName name="Wout">'Sheet1'!$F$9</definedName>
  </definedNames>
  <calcPr fullCalcOnLoad="1"/>
</workbook>
</file>

<file path=xl/sharedStrings.xml><?xml version="1.0" encoding="utf-8"?>
<sst xmlns="http://schemas.openxmlformats.org/spreadsheetml/2006/main" count="20" uniqueCount="20">
  <si>
    <t>T1</t>
  </si>
  <si>
    <t>p1</t>
  </si>
  <si>
    <t>V1</t>
  </si>
  <si>
    <t>T4</t>
  </si>
  <si>
    <t>p4</t>
  </si>
  <si>
    <t>V4</t>
  </si>
  <si>
    <t>T3</t>
  </si>
  <si>
    <t>p3</t>
  </si>
  <si>
    <t>V3</t>
  </si>
  <si>
    <t>T2</t>
  </si>
  <si>
    <t>p2</t>
  </si>
  <si>
    <t>V2</t>
  </si>
  <si>
    <t>g</t>
  </si>
  <si>
    <t>r</t>
  </si>
  <si>
    <t>t1        [c]</t>
  </si>
  <si>
    <t>t3        [c]</t>
  </si>
  <si>
    <t>p1   [kPa]</t>
  </si>
  <si>
    <t>V1    [cc]</t>
  </si>
  <si>
    <t>h       [%]</t>
  </si>
  <si>
    <t>W      [kJ]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</si>
</sst>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Symbol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  <xf numFmtId="166" fontId="2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2" xfId="0" applyBorder="1" applyAlignment="1">
      <alignment/>
    </xf>
    <xf numFmtId="166" fontId="2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Border="1" applyAlignment="1">
      <alignment horizontal="left"/>
    </xf>
    <xf numFmtId="166" fontId="0" fillId="4" borderId="1" xfId="0" applyNumberFormat="1" applyFill="1" applyBorder="1" applyAlignment="1" applyProtection="1">
      <alignment/>
      <protection locked="0"/>
    </xf>
    <xf numFmtId="2" fontId="0" fillId="4" borderId="1" xfId="0" applyNumberForma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2</xdr:row>
      <xdr:rowOff>76200</xdr:rowOff>
    </xdr:from>
    <xdr:to>
      <xdr:col>8</xdr:col>
      <xdr:colOff>200025</xdr:colOff>
      <xdr:row>24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" y="400050"/>
          <a:ext cx="4686300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D2" sqref="D2"/>
    </sheetView>
  </sheetViews>
  <sheetFormatPr defaultColWidth="9.140625" defaultRowHeight="12.75"/>
  <sheetData>
    <row r="1" spans="1:6" ht="12.75">
      <c r="A1" s="3" t="s">
        <v>14</v>
      </c>
      <c r="B1" s="13">
        <v>20</v>
      </c>
      <c r="C1" s="3" t="s">
        <v>16</v>
      </c>
      <c r="D1" s="13">
        <v>200</v>
      </c>
      <c r="E1" s="3" t="s">
        <v>17</v>
      </c>
      <c r="F1" s="13">
        <v>400</v>
      </c>
    </row>
    <row r="2" spans="1:6" ht="12.75">
      <c r="A2" s="3" t="s">
        <v>15</v>
      </c>
      <c r="B2" s="13">
        <v>1496</v>
      </c>
      <c r="C2" s="3" t="s">
        <v>13</v>
      </c>
      <c r="D2" s="13">
        <v>10</v>
      </c>
      <c r="E2" s="3" t="s">
        <v>12</v>
      </c>
      <c r="F2" s="14">
        <v>1.36</v>
      </c>
    </row>
    <row r="3" ht="12.75">
      <c r="A3" s="1"/>
    </row>
    <row r="4" spans="4:9" ht="12.75">
      <c r="D4" s="4" t="s">
        <v>6</v>
      </c>
      <c r="E4" s="5">
        <f>tt3+273</f>
        <v>1769</v>
      </c>
      <c r="H4" s="10" t="s">
        <v>19</v>
      </c>
      <c r="I4" s="8">
        <f>Wout-Win</f>
        <v>469.1537887798165</v>
      </c>
    </row>
    <row r="5" spans="4:10" ht="12.75">
      <c r="D5" s="4" t="s">
        <v>7</v>
      </c>
      <c r="E5" s="5">
        <f>p_2*(T_3/T_2)</f>
        <v>12075.08532423208</v>
      </c>
      <c r="G5" s="2"/>
      <c r="H5" s="11"/>
      <c r="I5" s="7"/>
      <c r="J5" s="2"/>
    </row>
    <row r="6" spans="4:9" ht="12.75">
      <c r="D6" s="4" t="s">
        <v>8</v>
      </c>
      <c r="E6" s="5">
        <f>V_2</f>
        <v>40</v>
      </c>
      <c r="H6" s="12" t="s">
        <v>18</v>
      </c>
      <c r="I6" s="9">
        <f>1-((T_2-T_1)/(T_3-T_4))</f>
        <v>0.6205629043182826</v>
      </c>
    </row>
    <row r="9" spans="6:11" ht="12.75">
      <c r="F9" s="5">
        <f>(p_3*V_3-p_4*V_4)/((g-1)*1000)</f>
        <v>756.0132671726551</v>
      </c>
      <c r="I9" s="2"/>
      <c r="J9" s="2"/>
      <c r="K9" s="2"/>
    </row>
    <row r="10" spans="9:11" ht="12.75">
      <c r="I10" s="2"/>
      <c r="J10" s="2"/>
      <c r="K10" s="2"/>
    </row>
    <row r="11" spans="9:11" ht="12.75">
      <c r="I11" s="2"/>
      <c r="J11" s="2"/>
      <c r="K11" s="2"/>
    </row>
    <row r="12" spans="7:11" ht="12.75">
      <c r="G12" s="4" t="s">
        <v>3</v>
      </c>
      <c r="H12" s="5">
        <f>T_3*(V_3/V_4)^(g-1)</f>
        <v>772.1965072328535</v>
      </c>
      <c r="I12" s="2"/>
      <c r="J12" s="2"/>
      <c r="K12" s="2"/>
    </row>
    <row r="13" spans="7:11" ht="12.75">
      <c r="G13" s="4" t="s">
        <v>4</v>
      </c>
      <c r="H13" s="5">
        <f>p_3*(V_3/V_4)^g</f>
        <v>527.0965919678182</v>
      </c>
      <c r="I13" s="2"/>
      <c r="J13" s="2"/>
      <c r="K13" s="2"/>
    </row>
    <row r="14" spans="2:8" ht="12.75">
      <c r="B14" s="6" t="s">
        <v>9</v>
      </c>
      <c r="C14" s="5">
        <f>(p_2/p_1)*(V_2/V_1)*T_1</f>
        <v>671.2242222609578</v>
      </c>
      <c r="G14" s="4" t="s">
        <v>5</v>
      </c>
      <c r="H14" s="5">
        <f>V_1</f>
        <v>400</v>
      </c>
    </row>
    <row r="15" spans="2:3" ht="12.75">
      <c r="B15" s="6" t="s">
        <v>10</v>
      </c>
      <c r="C15" s="5">
        <f>p_1*(V_1/V_2)^g</f>
        <v>4581.735305535548</v>
      </c>
    </row>
    <row r="16" spans="2:3" ht="12.75">
      <c r="B16" s="6" t="s">
        <v>11</v>
      </c>
      <c r="C16" s="5">
        <f>V_1/rr</f>
        <v>40</v>
      </c>
    </row>
    <row r="18" spans="4:8" ht="12.75">
      <c r="D18" s="5">
        <f>(p_2*V_2-p_1*V_1)/((g-1)*1000)</f>
        <v>286.8594783928386</v>
      </c>
      <c r="G18" s="4" t="s">
        <v>0</v>
      </c>
      <c r="H18" s="5">
        <f>tt1+273</f>
        <v>293</v>
      </c>
    </row>
    <row r="19" spans="7:8" ht="12.75">
      <c r="G19" s="4" t="s">
        <v>1</v>
      </c>
      <c r="H19" s="5">
        <f>p_1</f>
        <v>200</v>
      </c>
    </row>
    <row r="20" spans="7:8" ht="12.75">
      <c r="G20" s="4" t="s">
        <v>2</v>
      </c>
      <c r="H20" s="5">
        <f>vv1</f>
        <v>400</v>
      </c>
    </row>
  </sheetData>
  <sheetProtection password="CC06" sheet="1" objects="1" scenarios="1" formatCells="0" selectLockedCells="1"/>
  <dataValidations count="6">
    <dataValidation errorStyle="warning" type="decimal" allowBlank="1" showInputMessage="1" showErrorMessage="1" promptTitle="Note:" prompt="Input value should be between 7 and 14" errorTitle="Try again" error="Wrong data entry" sqref="D2">
      <formula1>7</formula1>
      <formula2>14</formula2>
    </dataValidation>
    <dataValidation errorStyle="warning" type="decimal" allowBlank="1" showInputMessage="1" showErrorMessage="1" promptTitle="Note:" prompt="Input data should be between 1 and 2" errorTitle="Try again" error="Wrong data entry" sqref="F2">
      <formula1>1</formula1>
      <formula2>2</formula2>
    </dataValidation>
    <dataValidation errorStyle="warning" type="decimal" allowBlank="1" showInputMessage="1" showErrorMessage="1" promptTitle="Note:" prompt="Input data should be between 100 and 600" errorTitle="Try again" error="Wrong data entry" sqref="F1">
      <formula1>100</formula1>
      <formula2>600</formula2>
    </dataValidation>
    <dataValidation errorStyle="warning" type="decimal" allowBlank="1" showInputMessage="1" showErrorMessage="1" promptTitle="Note:" prompt="Input data should be between 80 and 240" errorTitle="Try again" error="Wrong data entry" sqref="D1">
      <formula1>80</formula1>
      <formula2>240</formula2>
    </dataValidation>
    <dataValidation errorStyle="warning" type="decimal" allowBlank="1" showInputMessage="1" showErrorMessage="1" promptTitle="Note:" prompt="Input data should be between 800 and 1800" errorTitle="Try again" error="Wrong data entry" sqref="B2">
      <formula1>800</formula1>
      <formula2>1800</formula2>
    </dataValidation>
    <dataValidation type="decimal" allowBlank="1" showInputMessage="1" showErrorMessage="1" promptTitle="Note:" prompt="Input data should be between -10 and 110" errorTitle="Try again" error="Wrong data entry" sqref="B1">
      <formula1>-10</formula1>
      <formula2>110</formula2>
    </dataValidation>
  </dataValidation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Kassem Mourad</dc:creator>
  <cp:keywords/>
  <dc:description/>
  <cp:lastModifiedBy>Kassem Mourad</cp:lastModifiedBy>
  <dcterms:created xsi:type="dcterms:W3CDTF">2005-01-21T16:43:49Z</dcterms:created>
  <dcterms:modified xsi:type="dcterms:W3CDTF">2005-01-21T19:22:09Z</dcterms:modified>
  <cp:category/>
  <cp:version/>
  <cp:contentType/>
  <cp:contentStatus/>
</cp:coreProperties>
</file>