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E19" i="1"/>
  <c r="E18" i="1"/>
  <c r="C21" i="1" l="1"/>
  <c r="C18" i="1" l="1"/>
  <c r="E21" i="1"/>
  <c r="F21" i="1" s="1"/>
  <c r="C20" i="1"/>
  <c r="F19" i="1"/>
  <c r="F18" i="1" l="1"/>
  <c r="F20" i="1"/>
  <c r="G19" i="1"/>
  <c r="G20" i="1"/>
  <c r="G18" i="1"/>
  <c r="H18" i="1" s="1"/>
  <c r="H19" i="1" l="1"/>
  <c r="H20" i="1"/>
  <c r="G21" i="1"/>
</calcChain>
</file>

<file path=xl/sharedStrings.xml><?xml version="1.0" encoding="utf-8"?>
<sst xmlns="http://schemas.openxmlformats.org/spreadsheetml/2006/main" count="59" uniqueCount="48">
  <si>
    <t xml:space="preserve">Type </t>
  </si>
  <si>
    <t xml:space="preserve">Area </t>
  </si>
  <si>
    <t xml:space="preserve"> rivet</t>
  </si>
  <si>
    <t xml:space="preserve"> mm</t>
  </si>
  <si>
    <r>
      <t>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(rivets)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</si>
  <si>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(hole)</t>
    </r>
  </si>
  <si>
    <r>
      <t>τ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(rivet)</t>
    </r>
  </si>
  <si>
    <t xml:space="preserve"> MPa</t>
  </si>
  <si>
    <r>
      <t>σ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(plate)</t>
    </r>
  </si>
  <si>
    <r>
      <t>σ</t>
    </r>
    <r>
      <rPr>
        <vertAlign val="subscript"/>
        <sz val="11"/>
        <color theme="1"/>
        <rFont val="Times New Roman"/>
        <family val="1"/>
      </rPr>
      <t>bearing</t>
    </r>
    <r>
      <rPr>
        <sz val="11"/>
        <color theme="1"/>
        <rFont val="Times New Roman"/>
        <family val="1"/>
      </rPr>
      <t xml:space="preserve"> (rivet)</t>
    </r>
  </si>
  <si>
    <t>Rivets</t>
  </si>
  <si>
    <t>Part, Stress</t>
  </si>
  <si>
    <t>Plate without holes</t>
  </si>
  <si>
    <t>INPUT DATA</t>
  </si>
  <si>
    <t>CALCULATIONS</t>
  </si>
  <si>
    <t>RESULTS</t>
  </si>
  <si>
    <t>CONDITION</t>
  </si>
  <si>
    <t>*</t>
  </si>
  <si>
    <t xml:space="preserve">      **</t>
  </si>
  <si>
    <t xml:space="preserve">                ***</t>
  </si>
  <si>
    <t>Plate with holes</t>
  </si>
  <si>
    <t xml:space="preserve">      ****</t>
  </si>
  <si>
    <t>**</t>
  </si>
  <si>
    <t>***</t>
  </si>
  <si>
    <t>****</t>
  </si>
  <si>
    <t xml:space="preserve">Area of Tesion (plat) with holes </t>
  </si>
  <si>
    <t>Area of Bearing (Rivets)</t>
  </si>
  <si>
    <t>Area of Shear (Rivets)</t>
  </si>
  <si>
    <t xml:space="preserve">Area of Tesion (plat) without holes </t>
  </si>
  <si>
    <t>A = w t</t>
  </si>
  <si>
    <t xml:space="preserve">Riveted Joint Efficiency </t>
  </si>
  <si>
    <r>
      <rPr>
        <sz val="11"/>
        <color theme="1"/>
        <rFont val="Times New Roman"/>
        <family val="1"/>
      </rPr>
      <t>η</t>
    </r>
    <r>
      <rPr>
        <vertAlign val="subscript"/>
        <sz val="11"/>
        <color theme="1"/>
        <rFont val="Times New Roman"/>
        <family val="1"/>
      </rPr>
      <t>j</t>
    </r>
    <r>
      <rPr>
        <sz val="11"/>
        <color theme="1"/>
        <rFont val="Calibri"/>
        <family val="2"/>
      </rPr>
      <t xml:space="preserve"> = Least force / tensile force of plate without holes</t>
    </r>
  </si>
  <si>
    <r>
      <t>Efficiency (</t>
    </r>
    <r>
      <rPr>
        <sz val="11"/>
        <color theme="1"/>
        <rFont val="Times New Roman"/>
        <family val="1"/>
      </rPr>
      <t>η</t>
    </r>
    <r>
      <rPr>
        <vertAlign val="subscript"/>
        <sz val="11"/>
        <color theme="1"/>
        <rFont val="Calibri"/>
        <family val="2"/>
      </rPr>
      <t>j</t>
    </r>
    <r>
      <rPr>
        <sz val="11"/>
        <color theme="1"/>
        <rFont val="Calibri"/>
        <family val="2"/>
      </rPr>
      <t xml:space="preserve">) </t>
    </r>
    <r>
      <rPr>
        <sz val="11"/>
        <color theme="1"/>
        <rFont val="Calibri"/>
        <family val="2"/>
        <scheme val="minor"/>
      </rPr>
      <t>%</t>
    </r>
  </si>
  <si>
    <t>Force    Stress* Area</t>
  </si>
  <si>
    <t>Stress</t>
  </si>
  <si>
    <t>n (rivets)</t>
  </si>
  <si>
    <r>
      <t>A =  n (d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t)</t>
    </r>
  </si>
  <si>
    <t>w (plate)</t>
  </si>
  <si>
    <r>
      <t>t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(plate)</t>
    </r>
  </si>
  <si>
    <t>F= Allowable stress X Area (A)</t>
  </si>
  <si>
    <t>Force allowable</t>
  </si>
  <si>
    <r>
      <t xml:space="preserve">Revit, </t>
    </r>
    <r>
      <rPr>
        <b/>
        <sz val="11"/>
        <color theme="1"/>
        <rFont val="Calibri"/>
        <family val="2"/>
        <scheme val="minor"/>
      </rPr>
      <t>τ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</si>
  <si>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 xml:space="preserve">Revit, </t>
    </r>
    <r>
      <rPr>
        <b/>
        <sz val="11"/>
        <color theme="1"/>
        <rFont val="Calibri"/>
        <family val="2"/>
        <scheme val="minor"/>
      </rPr>
      <t>τ</t>
    </r>
    <r>
      <rPr>
        <b/>
        <vertAlign val="subscript"/>
        <sz val="11"/>
        <color theme="1"/>
        <rFont val="Calibri"/>
        <family val="2"/>
        <scheme val="minor"/>
      </rPr>
      <t>bearing</t>
    </r>
  </si>
  <si>
    <r>
      <t xml:space="preserve">Plate, </t>
    </r>
    <r>
      <rPr>
        <b/>
        <sz val="11"/>
        <color theme="1"/>
        <rFont val="Times New Roman"/>
        <family val="1"/>
      </rPr>
      <t>σ</t>
    </r>
    <r>
      <rPr>
        <b/>
        <vertAlign val="subscript"/>
        <sz val="11"/>
        <color theme="1"/>
        <rFont val="Times New Roman"/>
        <family val="1"/>
      </rPr>
      <t>t</t>
    </r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</si>
  <si>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max,    </t>
    </r>
    <r>
      <rPr>
        <sz val="11"/>
        <color theme="1"/>
        <rFont val="Times New Roman"/>
        <family val="1"/>
      </rPr>
      <t>η</t>
    </r>
    <r>
      <rPr>
        <vertAlign val="subscript"/>
        <sz val="11"/>
        <color theme="1"/>
        <rFont val="Times New Roman"/>
        <family val="1"/>
      </rPr>
      <t>min</t>
    </r>
  </si>
  <si>
    <r>
      <t xml:space="preserve">Riveted Lap Joint Efficiency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(Maximum allowable force applied to joint/Allowabe force applied to plate without holes)</t>
    </r>
  </si>
  <si>
    <r>
      <t>A= w t - n (d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t)</t>
    </r>
  </si>
  <si>
    <r>
      <t xml:space="preserve">A = n </t>
    </r>
    <r>
      <rPr>
        <sz val="11"/>
        <color theme="1"/>
        <rFont val="Times New Roman"/>
        <family val="1"/>
      </rPr>
      <t>π</t>
    </r>
    <r>
      <rPr>
        <sz val="11"/>
        <color theme="1"/>
        <rFont val="Calibri"/>
        <family val="2"/>
      </rPr>
      <t xml:space="preserve"> d</t>
    </r>
    <r>
      <rPr>
        <vertAlign val="subscript"/>
        <sz val="11"/>
        <color theme="1"/>
        <rFont val="Calibri"/>
        <family val="2"/>
      </rPr>
      <t>r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</si>
</sst>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10" xfId="0" applyFill="1" applyBorder="1"/>
    <xf numFmtId="0" fontId="2" fillId="0" borderId="10" xfId="0" applyFont="1" applyBorder="1"/>
    <xf numFmtId="0" fontId="0" fillId="0" borderId="8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/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vertical="center"/>
    </xf>
    <xf numFmtId="2" fontId="0" fillId="0" borderId="5" xfId="0" applyNumberFormat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3" borderId="9" xfId="0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6" fillId="0" borderId="24" xfId="0" applyFont="1" applyBorder="1" applyAlignment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21</xdr:row>
      <xdr:rowOff>95250</xdr:rowOff>
    </xdr:from>
    <xdr:to>
      <xdr:col>0</xdr:col>
      <xdr:colOff>609600</xdr:colOff>
      <xdr:row>22</xdr:row>
      <xdr:rowOff>152400</xdr:rowOff>
    </xdr:to>
    <xdr:sp macro="" textlink="">
      <xdr:nvSpPr>
        <xdr:cNvPr id="23" name="TextBox 22"/>
        <xdr:cNvSpPr txBox="1"/>
      </xdr:nvSpPr>
      <xdr:spPr>
        <a:xfrm>
          <a:off x="390525" y="5181600"/>
          <a:ext cx="2190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t</a:t>
          </a:r>
        </a:p>
      </xdr:txBody>
    </xdr:sp>
    <xdr:clientData/>
  </xdr:twoCellAnchor>
  <xdr:twoCellAnchor>
    <xdr:from>
      <xdr:col>0</xdr:col>
      <xdr:colOff>161925</xdr:colOff>
      <xdr:row>21</xdr:row>
      <xdr:rowOff>76200</xdr:rowOff>
    </xdr:from>
    <xdr:to>
      <xdr:col>6</xdr:col>
      <xdr:colOff>457199</xdr:colOff>
      <xdr:row>35</xdr:row>
      <xdr:rowOff>0</xdr:rowOff>
    </xdr:to>
    <xdr:grpSp>
      <xdr:nvGrpSpPr>
        <xdr:cNvPr id="64" name="Group 63"/>
        <xdr:cNvGrpSpPr/>
      </xdr:nvGrpSpPr>
      <xdr:grpSpPr>
        <a:xfrm>
          <a:off x="161925" y="5419725"/>
          <a:ext cx="4457699" cy="2590800"/>
          <a:chOff x="161925" y="5267325"/>
          <a:chExt cx="4181474" cy="2590800"/>
        </a:xfrm>
      </xdr:grpSpPr>
      <xdr:grpSp>
        <xdr:nvGrpSpPr>
          <xdr:cNvPr id="60" name="Group 59"/>
          <xdr:cNvGrpSpPr/>
        </xdr:nvGrpSpPr>
        <xdr:grpSpPr>
          <a:xfrm>
            <a:off x="161925" y="5267325"/>
            <a:ext cx="4181474" cy="2590800"/>
            <a:chOff x="161925" y="5267325"/>
            <a:chExt cx="4181474" cy="2590800"/>
          </a:xfrm>
        </xdr:grpSpPr>
        <xdr:grpSp>
          <xdr:nvGrpSpPr>
            <xdr:cNvPr id="25" name="Group 24"/>
            <xdr:cNvGrpSpPr/>
          </xdr:nvGrpSpPr>
          <xdr:grpSpPr>
            <a:xfrm>
              <a:off x="161925" y="5267325"/>
              <a:ext cx="4181474" cy="2590800"/>
              <a:chOff x="161925" y="5162550"/>
              <a:chExt cx="4059611" cy="2590800"/>
            </a:xfrm>
          </xdr:grpSpPr>
          <xdr:grpSp>
            <xdr:nvGrpSpPr>
              <xdr:cNvPr id="13" name="Group 12"/>
              <xdr:cNvGrpSpPr/>
            </xdr:nvGrpSpPr>
            <xdr:grpSpPr>
              <a:xfrm>
                <a:off x="161925" y="5162550"/>
                <a:ext cx="4059611" cy="2590800"/>
                <a:chOff x="161925" y="5162550"/>
                <a:chExt cx="4059611" cy="2590800"/>
              </a:xfrm>
            </xdr:grpSpPr>
            <xdr:pic>
              <xdr:nvPicPr>
                <xdr:cNvPr id="5" name="Picture 4"/>
                <xdr:cNvPicPr/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990600" y="5162550"/>
                  <a:ext cx="3230936" cy="2553335"/>
                </a:xfrm>
                <a:prstGeom prst="rect">
                  <a:avLst/>
                </a:prstGeom>
                <a:noFill/>
              </xdr:spPr>
            </xdr:pic>
            <xdr:grpSp>
              <xdr:nvGrpSpPr>
                <xdr:cNvPr id="12" name="Group 11"/>
                <xdr:cNvGrpSpPr/>
              </xdr:nvGrpSpPr>
              <xdr:grpSpPr>
                <a:xfrm>
                  <a:off x="161925" y="5543550"/>
                  <a:ext cx="809625" cy="2209800"/>
                  <a:chOff x="161925" y="5543550"/>
                  <a:chExt cx="809625" cy="2209800"/>
                </a:xfrm>
              </xdr:grpSpPr>
              <xdr:sp macro="" textlink="">
                <xdr:nvSpPr>
                  <xdr:cNvPr id="8" name="Rectangle 7"/>
                  <xdr:cNvSpPr/>
                </xdr:nvSpPr>
                <xdr:spPr>
                  <a:xfrm>
                    <a:off x="285750" y="5543550"/>
                    <a:ext cx="457200" cy="1247775"/>
                  </a:xfrm>
                  <a:prstGeom prst="rect">
                    <a:avLst/>
                  </a:prstGeom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cxnSp macro="">
                <xdr:nvCxnSpPr>
                  <xdr:cNvPr id="4" name="Straight Connector 3"/>
                  <xdr:cNvCxnSpPr/>
                </xdr:nvCxnSpPr>
                <xdr:spPr>
                  <a:xfrm>
                    <a:off x="809625" y="5553075"/>
                    <a:ext cx="161925" cy="0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" name="Straight Connector 8"/>
                  <xdr:cNvCxnSpPr/>
                </xdr:nvCxnSpPr>
                <xdr:spPr>
                  <a:xfrm>
                    <a:off x="809625" y="6810375"/>
                    <a:ext cx="161925" cy="0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1" name="TextBox 10"/>
                  <xdr:cNvSpPr txBox="1"/>
                </xdr:nvSpPr>
                <xdr:spPr>
                  <a:xfrm>
                    <a:off x="161925" y="6915150"/>
                    <a:ext cx="733425" cy="838200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solidFill>
                      <a:sysClr val="windowText" lastClr="000000"/>
                    </a:solidFill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en-US" sz="1100"/>
                      <a:t>Area of </a:t>
                    </a:r>
                    <a:br>
                      <a:rPr lang="en-US" sz="1100"/>
                    </a:br>
                    <a:r>
                      <a:rPr lang="en-US" sz="1100"/>
                      <a:t>Tesnsion</a:t>
                    </a:r>
                  </a:p>
                  <a:p>
                    <a:r>
                      <a:rPr lang="en-US" sz="1100"/>
                      <a:t>(plate)</a:t>
                    </a:r>
                  </a:p>
                  <a:p>
                    <a:r>
                      <a:rPr lang="en-US" sz="1100"/>
                      <a:t>No holes</a:t>
                    </a:r>
                  </a:p>
                </xdr:txBody>
              </xdr:sp>
            </xdr:grpSp>
          </xdr:grpSp>
          <xdr:grpSp>
            <xdr:nvGrpSpPr>
              <xdr:cNvPr id="24" name="Group 23"/>
              <xdr:cNvGrpSpPr/>
            </xdr:nvGrpSpPr>
            <xdr:grpSpPr>
              <a:xfrm>
                <a:off x="266977" y="5286375"/>
                <a:ext cx="505277" cy="171450"/>
                <a:chOff x="266977" y="5286375"/>
                <a:chExt cx="505277" cy="171450"/>
              </a:xfrm>
            </xdr:grpSpPr>
            <xdr:cxnSp macro="">
              <xdr:nvCxnSpPr>
                <xdr:cNvPr id="21" name="Straight Arrow Connector 20"/>
                <xdr:cNvCxnSpPr/>
              </xdr:nvCxnSpPr>
              <xdr:spPr>
                <a:xfrm flipV="1">
                  <a:off x="266977" y="5353050"/>
                  <a:ext cx="505277" cy="1"/>
                </a:xfrm>
                <a:prstGeom prst="straightConnector1">
                  <a:avLst/>
                </a:prstGeom>
                <a:ln>
                  <a:solidFill>
                    <a:sysClr val="windowText" lastClr="000000"/>
                  </a:solidFill>
                  <a:headEnd type="arrow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" name="Straight Connector 15"/>
                <xdr:cNvCxnSpPr/>
              </xdr:nvCxnSpPr>
              <xdr:spPr>
                <a:xfrm flipV="1">
                  <a:off x="276225" y="5286375"/>
                  <a:ext cx="0" cy="17145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9" name="Straight Connector 18"/>
                <xdr:cNvCxnSpPr/>
              </xdr:nvCxnSpPr>
              <xdr:spPr>
                <a:xfrm flipV="1">
                  <a:off x="752475" y="5286375"/>
                  <a:ext cx="0" cy="17145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sp macro="" textlink="">
          <xdr:nvSpPr>
            <xdr:cNvPr id="58" name="TextBox 57"/>
            <xdr:cNvSpPr txBox="1"/>
          </xdr:nvSpPr>
          <xdr:spPr>
            <a:xfrm>
              <a:off x="1943100" y="5267325"/>
              <a:ext cx="219075" cy="2476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 b="1"/>
                <a:t>t</a:t>
              </a:r>
            </a:p>
          </xdr:txBody>
        </xdr:sp>
      </xdr:grpSp>
      <xdr:sp macro="" textlink="">
        <xdr:nvSpPr>
          <xdr:cNvPr id="63" name="TextBox 62"/>
          <xdr:cNvSpPr txBox="1"/>
        </xdr:nvSpPr>
        <xdr:spPr>
          <a:xfrm>
            <a:off x="371475" y="5286375"/>
            <a:ext cx="219075" cy="2476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/>
              <a:t>t</a:t>
            </a:r>
          </a:p>
        </xdr:txBody>
      </xdr:sp>
    </xdr:grpSp>
    <xdr:clientData/>
  </xdr:twoCellAnchor>
  <xdr:twoCellAnchor>
    <xdr:from>
      <xdr:col>1</xdr:col>
      <xdr:colOff>76200</xdr:colOff>
      <xdr:row>2</xdr:row>
      <xdr:rowOff>190502</xdr:rowOff>
    </xdr:from>
    <xdr:to>
      <xdr:col>6</xdr:col>
      <xdr:colOff>161925</xdr:colOff>
      <xdr:row>9</xdr:row>
      <xdr:rowOff>9526</xdr:rowOff>
    </xdr:to>
    <xdr:grpSp>
      <xdr:nvGrpSpPr>
        <xdr:cNvPr id="65" name="Group 64"/>
        <xdr:cNvGrpSpPr/>
      </xdr:nvGrpSpPr>
      <xdr:grpSpPr>
        <a:xfrm>
          <a:off x="1085850" y="666752"/>
          <a:ext cx="3238500" cy="1495424"/>
          <a:chOff x="838200" y="3848100"/>
          <a:chExt cx="2962275" cy="1388745"/>
        </a:xfrm>
      </xdr:grpSpPr>
      <xdr:grpSp>
        <xdr:nvGrpSpPr>
          <xdr:cNvPr id="66" name="Group 65"/>
          <xdr:cNvGrpSpPr/>
        </xdr:nvGrpSpPr>
        <xdr:grpSpPr>
          <a:xfrm>
            <a:off x="1181100" y="3848100"/>
            <a:ext cx="2007235" cy="1388745"/>
            <a:chOff x="1076325" y="3743325"/>
            <a:chExt cx="1988185" cy="1388745"/>
          </a:xfrm>
        </xdr:grpSpPr>
        <xdr:pic>
          <xdr:nvPicPr>
            <xdr:cNvPr id="78" name="Picture 77"/>
            <xdr:cNvPicPr/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95375" y="3743325"/>
              <a:ext cx="1969135" cy="372110"/>
            </a:xfrm>
            <a:prstGeom prst="rect">
              <a:avLst/>
            </a:prstGeom>
            <a:noFill/>
          </xdr:spPr>
        </xdr:pic>
        <xdr:pic>
          <xdr:nvPicPr>
            <xdr:cNvPr id="79" name="Picture 78"/>
            <xdr:cNvPicPr/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76325" y="4095750"/>
              <a:ext cx="1962785" cy="1036320"/>
            </a:xfrm>
            <a:prstGeom prst="rect">
              <a:avLst/>
            </a:prstGeom>
            <a:noFill/>
          </xdr:spPr>
        </xdr:pic>
      </xdr:grpSp>
      <xdr:cxnSp macro="">
        <xdr:nvCxnSpPr>
          <xdr:cNvPr id="67" name="Straight Connector 66"/>
          <xdr:cNvCxnSpPr/>
        </xdr:nvCxnSpPr>
        <xdr:spPr>
          <a:xfrm>
            <a:off x="3238500" y="4238625"/>
            <a:ext cx="381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/>
          <xdr:cNvCxnSpPr/>
        </xdr:nvCxnSpPr>
        <xdr:spPr>
          <a:xfrm>
            <a:off x="3238500" y="5172075"/>
            <a:ext cx="381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Arrow Connector 68"/>
          <xdr:cNvCxnSpPr/>
        </xdr:nvCxnSpPr>
        <xdr:spPr>
          <a:xfrm>
            <a:off x="3457575" y="4238625"/>
            <a:ext cx="0" cy="93345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/>
          <xdr:cNvCxnSpPr/>
        </xdr:nvCxnSpPr>
        <xdr:spPr>
          <a:xfrm>
            <a:off x="3238500" y="4029075"/>
            <a:ext cx="381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/>
          <xdr:cNvCxnSpPr/>
        </xdr:nvCxnSpPr>
        <xdr:spPr>
          <a:xfrm>
            <a:off x="3238500" y="4095750"/>
            <a:ext cx="381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" name="TextBox 71"/>
          <xdr:cNvSpPr txBox="1"/>
        </xdr:nvSpPr>
        <xdr:spPr>
          <a:xfrm>
            <a:off x="3581400" y="3886200"/>
            <a:ext cx="219075" cy="247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/>
              <a:t>t</a:t>
            </a:r>
          </a:p>
        </xdr:txBody>
      </xdr:sp>
      <xdr:sp macro="" textlink="">
        <xdr:nvSpPr>
          <xdr:cNvPr id="73" name="TextBox 72"/>
          <xdr:cNvSpPr txBox="1"/>
        </xdr:nvSpPr>
        <xdr:spPr>
          <a:xfrm>
            <a:off x="3295650" y="4352924"/>
            <a:ext cx="314325" cy="2762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/>
              <a:t>w</a:t>
            </a:r>
          </a:p>
        </xdr:txBody>
      </xdr:sp>
      <xdr:cxnSp macro="">
        <xdr:nvCxnSpPr>
          <xdr:cNvPr id="74" name="Straight Arrow Connector 73"/>
          <xdr:cNvCxnSpPr/>
        </xdr:nvCxnSpPr>
        <xdr:spPr>
          <a:xfrm>
            <a:off x="2847975" y="4724400"/>
            <a:ext cx="523875" cy="1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Arrow Connector 74"/>
          <xdr:cNvCxnSpPr/>
        </xdr:nvCxnSpPr>
        <xdr:spPr>
          <a:xfrm flipH="1">
            <a:off x="838200" y="4733925"/>
            <a:ext cx="514350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" name="TextBox 75"/>
          <xdr:cNvSpPr txBox="1"/>
        </xdr:nvSpPr>
        <xdr:spPr>
          <a:xfrm>
            <a:off x="3181350" y="4705349"/>
            <a:ext cx="31432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/>
              <a:t>F</a:t>
            </a:r>
          </a:p>
        </xdr:txBody>
      </xdr:sp>
      <xdr:sp macro="" textlink="">
        <xdr:nvSpPr>
          <xdr:cNvPr id="77" name="TextBox 76"/>
          <xdr:cNvSpPr txBox="1"/>
        </xdr:nvSpPr>
        <xdr:spPr>
          <a:xfrm>
            <a:off x="866775" y="4705349"/>
            <a:ext cx="31432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/>
              <a:t>F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5" workbookViewId="0">
      <selection activeCell="B11" sqref="B11"/>
    </sheetView>
  </sheetViews>
  <sheetFormatPr defaultRowHeight="15" x14ac:dyDescent="0.25"/>
  <cols>
    <col min="1" max="1" width="15.140625" bestFit="1" customWidth="1"/>
    <col min="2" max="2" width="11.5703125" bestFit="1" customWidth="1"/>
    <col min="3" max="3" width="10.5703125" bestFit="1" customWidth="1"/>
    <col min="4" max="4" width="4.140625" customWidth="1"/>
    <col min="5" max="5" width="9" customWidth="1"/>
    <col min="6" max="6" width="12" bestFit="1" customWidth="1"/>
    <col min="7" max="7" width="9.42578125" customWidth="1"/>
    <col min="8" max="8" width="5.7109375" customWidth="1"/>
  </cols>
  <sheetData>
    <row r="1" spans="1:10" ht="18.75" customHeight="1" x14ac:dyDescent="0.2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8.75" x14ac:dyDescent="0.3">
      <c r="A3" s="3"/>
      <c r="B3" s="70"/>
      <c r="C3" s="70"/>
      <c r="D3" s="70"/>
      <c r="E3" s="70"/>
      <c r="F3" s="70"/>
      <c r="G3" s="24"/>
      <c r="H3" s="3"/>
    </row>
    <row r="4" spans="1:10" ht="18.75" x14ac:dyDescent="0.3">
      <c r="A4" s="3"/>
      <c r="B4" s="70"/>
      <c r="C4" s="70"/>
      <c r="D4" s="70"/>
      <c r="E4" s="70"/>
      <c r="F4" s="70"/>
      <c r="G4" s="24"/>
      <c r="H4" s="3"/>
    </row>
    <row r="5" spans="1:10" ht="18.75" x14ac:dyDescent="0.3">
      <c r="A5" s="3"/>
      <c r="B5" s="70"/>
      <c r="C5" s="70"/>
      <c r="D5" s="70"/>
      <c r="E5" s="70"/>
      <c r="F5" s="70"/>
      <c r="G5" s="24"/>
      <c r="H5" s="3"/>
    </row>
    <row r="6" spans="1:10" ht="18.75" x14ac:dyDescent="0.3">
      <c r="A6" s="3"/>
      <c r="B6" s="70"/>
      <c r="C6" s="70"/>
      <c r="D6" s="70"/>
      <c r="E6" s="70"/>
      <c r="F6" s="70"/>
      <c r="G6" s="24"/>
      <c r="H6" s="3"/>
    </row>
    <row r="7" spans="1:10" ht="18.75" x14ac:dyDescent="0.3">
      <c r="A7" s="3"/>
      <c r="B7" s="70"/>
      <c r="C7" s="70"/>
      <c r="D7" s="70"/>
      <c r="E7" s="70"/>
      <c r="F7" s="70"/>
      <c r="G7" s="24"/>
      <c r="H7" s="3"/>
    </row>
    <row r="8" spans="1:10" ht="18.75" x14ac:dyDescent="0.3">
      <c r="A8" s="3"/>
      <c r="B8" s="70"/>
      <c r="C8" s="70"/>
      <c r="D8" s="70"/>
      <c r="E8" s="70"/>
      <c r="F8" s="70"/>
      <c r="G8" s="24"/>
      <c r="H8" s="3"/>
    </row>
    <row r="9" spans="1:10" ht="19.5" thickBot="1" x14ac:dyDescent="0.35">
      <c r="A9" s="3"/>
      <c r="B9" s="71"/>
      <c r="C9" s="71"/>
      <c r="D9" s="71"/>
      <c r="E9" s="71"/>
      <c r="F9" s="71"/>
      <c r="G9" s="43"/>
      <c r="H9" s="3"/>
    </row>
    <row r="10" spans="1:10" ht="15.75" thickBot="1" x14ac:dyDescent="0.3">
      <c r="A10" s="57" t="s">
        <v>13</v>
      </c>
      <c r="B10" s="58"/>
      <c r="C10" s="58"/>
      <c r="D10" s="58"/>
      <c r="E10" s="58"/>
      <c r="F10" s="58"/>
      <c r="G10" s="58"/>
      <c r="H10" s="59"/>
    </row>
    <row r="11" spans="1:10" ht="18" x14ac:dyDescent="0.35">
      <c r="A11" s="13" t="s">
        <v>35</v>
      </c>
      <c r="B11" s="38">
        <v>8</v>
      </c>
      <c r="C11" s="14" t="s">
        <v>2</v>
      </c>
      <c r="D11" s="64"/>
      <c r="E11" s="65"/>
      <c r="F11" s="14" t="s">
        <v>4</v>
      </c>
      <c r="G11" s="41">
        <v>16</v>
      </c>
      <c r="H11" s="15" t="s">
        <v>3</v>
      </c>
    </row>
    <row r="12" spans="1:10" ht="18" x14ac:dyDescent="0.35">
      <c r="A12" s="16" t="s">
        <v>37</v>
      </c>
      <c r="B12" s="39">
        <v>300</v>
      </c>
      <c r="C12" s="1" t="s">
        <v>3</v>
      </c>
      <c r="D12" s="66"/>
      <c r="E12" s="67"/>
      <c r="F12" s="1" t="s">
        <v>38</v>
      </c>
      <c r="G12" s="42">
        <v>6.35</v>
      </c>
      <c r="H12" s="17" t="s">
        <v>3</v>
      </c>
    </row>
    <row r="13" spans="1:10" ht="18" x14ac:dyDescent="0.35">
      <c r="A13" s="16" t="s">
        <v>5</v>
      </c>
      <c r="B13" s="39">
        <v>17.5</v>
      </c>
      <c r="C13" s="1" t="s">
        <v>3</v>
      </c>
      <c r="D13" s="66"/>
      <c r="E13" s="67"/>
      <c r="F13" s="1" t="s">
        <v>8</v>
      </c>
      <c r="G13" s="42">
        <v>75</v>
      </c>
      <c r="H13" s="17" t="s">
        <v>7</v>
      </c>
    </row>
    <row r="14" spans="1:10" ht="18.75" thickBot="1" x14ac:dyDescent="0.4">
      <c r="A14" s="18" t="s">
        <v>6</v>
      </c>
      <c r="B14" s="40">
        <v>60</v>
      </c>
      <c r="C14" s="19" t="s">
        <v>7</v>
      </c>
      <c r="D14" s="68"/>
      <c r="E14" s="69"/>
      <c r="F14" s="20" t="s">
        <v>9</v>
      </c>
      <c r="G14" s="40">
        <v>131</v>
      </c>
      <c r="H14" s="21" t="s">
        <v>7</v>
      </c>
      <c r="J14" s="2"/>
    </row>
    <row r="15" spans="1:10" ht="15.75" thickBot="1" x14ac:dyDescent="0.3">
      <c r="A15" s="4"/>
      <c r="B15" s="4"/>
      <c r="C15" s="4"/>
      <c r="D15" s="4"/>
      <c r="E15" s="4"/>
      <c r="F15" s="4"/>
      <c r="G15" s="4"/>
      <c r="H15" s="4"/>
      <c r="J15" s="2"/>
    </row>
    <row r="16" spans="1:10" ht="15.75" customHeight="1" thickBot="1" x14ac:dyDescent="0.3">
      <c r="A16" s="51" t="s">
        <v>16</v>
      </c>
      <c r="B16" s="52"/>
      <c r="C16" s="51" t="s">
        <v>14</v>
      </c>
      <c r="D16" s="60"/>
      <c r="E16" s="61"/>
      <c r="F16" s="62"/>
      <c r="G16" s="51" t="s">
        <v>15</v>
      </c>
      <c r="H16" s="52"/>
    </row>
    <row r="17" spans="1:8" ht="34.5" x14ac:dyDescent="0.25">
      <c r="A17" s="22" t="s">
        <v>0</v>
      </c>
      <c r="B17" s="23" t="s">
        <v>11</v>
      </c>
      <c r="C17" s="22" t="s">
        <v>34</v>
      </c>
      <c r="D17" s="53" t="s">
        <v>1</v>
      </c>
      <c r="E17" s="54"/>
      <c r="F17" s="25" t="s">
        <v>33</v>
      </c>
      <c r="G17" s="26" t="s">
        <v>32</v>
      </c>
      <c r="H17" s="27" t="s">
        <v>44</v>
      </c>
    </row>
    <row r="18" spans="1:8" ht="18" x14ac:dyDescent="0.35">
      <c r="A18" s="49" t="s">
        <v>10</v>
      </c>
      <c r="B18" s="8" t="s">
        <v>41</v>
      </c>
      <c r="C18" s="7">
        <f>B14</f>
        <v>60</v>
      </c>
      <c r="D18" s="44" t="s">
        <v>23</v>
      </c>
      <c r="E18" s="35">
        <f>B11*PI()*G11^2/4</f>
        <v>1608.4954386379741</v>
      </c>
      <c r="F18" s="32">
        <f>E18*C18</f>
        <v>96509.726318278437</v>
      </c>
      <c r="G18" s="28">
        <f>(F18/F21)*100</f>
        <v>67.548364877185264</v>
      </c>
      <c r="H18" s="29" t="str">
        <f>IF(AND(G18&lt;G19,G18&lt;G20),"#"," ")</f>
        <v xml:space="preserve"> </v>
      </c>
    </row>
    <row r="19" spans="1:8" ht="18" x14ac:dyDescent="0.35">
      <c r="A19" s="50"/>
      <c r="B19" s="8" t="s">
        <v>42</v>
      </c>
      <c r="C19" s="7">
        <v>131</v>
      </c>
      <c r="D19" s="44" t="s">
        <v>22</v>
      </c>
      <c r="E19" s="35">
        <f>B11*G11*G12</f>
        <v>812.8</v>
      </c>
      <c r="F19" s="32">
        <f>E19*C19</f>
        <v>106476.79999999999</v>
      </c>
      <c r="G19" s="28">
        <f>(F19/F21)*100</f>
        <v>74.524444444444441</v>
      </c>
      <c r="H19" s="29" t="str">
        <f>IF(AND(G19&lt;G18,G19&lt;G20),"#"," ")</f>
        <v xml:space="preserve"> </v>
      </c>
    </row>
    <row r="20" spans="1:8" ht="30" x14ac:dyDescent="0.25">
      <c r="A20" s="9" t="s">
        <v>20</v>
      </c>
      <c r="B20" s="6" t="s">
        <v>43</v>
      </c>
      <c r="C20" s="5">
        <f>G13</f>
        <v>75</v>
      </c>
      <c r="D20" s="45" t="s">
        <v>17</v>
      </c>
      <c r="E20" s="36">
        <f>(B12-B11*B13)*G12</f>
        <v>1016</v>
      </c>
      <c r="F20" s="33">
        <f>E20*C20</f>
        <v>76200</v>
      </c>
      <c r="G20" s="30">
        <f>(F20/F21)*100</f>
        <v>53.333333333333336</v>
      </c>
      <c r="H20" s="6" t="str">
        <f>IF(AND(G20&lt;G19,G20&lt;G18),"#"," ")</f>
        <v>#</v>
      </c>
    </row>
    <row r="21" spans="1:8" ht="30.75" thickBot="1" x14ac:dyDescent="0.3">
      <c r="A21" s="10" t="s">
        <v>12</v>
      </c>
      <c r="B21" s="11" t="s">
        <v>43</v>
      </c>
      <c r="C21" s="12">
        <f>G13</f>
        <v>75</v>
      </c>
      <c r="D21" s="46" t="s">
        <v>24</v>
      </c>
      <c r="E21" s="37">
        <f>B12*G12</f>
        <v>1905</v>
      </c>
      <c r="F21" s="34">
        <f>E21*C21</f>
        <v>142875</v>
      </c>
      <c r="G21" s="31">
        <f>SMALL(G18:G20,1)</f>
        <v>53.333333333333336</v>
      </c>
      <c r="H21" s="21"/>
    </row>
    <row r="22" spans="1:8" x14ac:dyDescent="0.25">
      <c r="A22" s="55"/>
      <c r="B22" s="55"/>
      <c r="C22" s="55"/>
      <c r="D22" s="55"/>
      <c r="E22" s="55"/>
      <c r="F22" s="55"/>
      <c r="G22" s="55"/>
    </row>
    <row r="23" spans="1:8" x14ac:dyDescent="0.25">
      <c r="A23" s="56"/>
      <c r="B23" s="56"/>
      <c r="C23" s="56"/>
      <c r="D23" s="56"/>
      <c r="E23" s="56"/>
      <c r="F23" s="56"/>
      <c r="G23" s="56"/>
    </row>
    <row r="24" spans="1:8" x14ac:dyDescent="0.25">
      <c r="A24" s="56"/>
      <c r="B24" s="56"/>
      <c r="C24" s="56"/>
      <c r="D24" s="56"/>
      <c r="E24" s="56"/>
      <c r="F24" s="56"/>
      <c r="G24" s="56"/>
    </row>
    <row r="25" spans="1:8" x14ac:dyDescent="0.25">
      <c r="A25" s="56"/>
      <c r="B25" s="56"/>
      <c r="C25" s="56"/>
      <c r="D25" s="56"/>
      <c r="E25" s="56"/>
      <c r="F25" s="56"/>
      <c r="G25" s="56"/>
    </row>
    <row r="26" spans="1:8" x14ac:dyDescent="0.25">
      <c r="A26" s="56"/>
      <c r="B26" s="56"/>
      <c r="C26" s="56"/>
      <c r="D26" s="56"/>
      <c r="E26" s="56"/>
      <c r="F26" s="56"/>
      <c r="G26" s="56"/>
    </row>
    <row r="27" spans="1:8" x14ac:dyDescent="0.25">
      <c r="A27" s="56"/>
      <c r="B27" s="56"/>
      <c r="C27" s="56"/>
      <c r="D27" s="56"/>
      <c r="E27" s="56"/>
      <c r="F27" s="56"/>
      <c r="G27" s="56"/>
    </row>
    <row r="28" spans="1:8" x14ac:dyDescent="0.25">
      <c r="A28" s="56"/>
      <c r="B28" s="56"/>
      <c r="C28" s="56"/>
      <c r="D28" s="56"/>
      <c r="E28" s="56"/>
      <c r="F28" s="56"/>
      <c r="G28" s="56"/>
    </row>
    <row r="29" spans="1:8" x14ac:dyDescent="0.25">
      <c r="A29" s="56"/>
      <c r="B29" s="56"/>
      <c r="C29" s="56"/>
      <c r="D29" s="56"/>
      <c r="E29" s="56"/>
      <c r="F29" s="56"/>
      <c r="G29" s="56"/>
    </row>
    <row r="30" spans="1:8" x14ac:dyDescent="0.25">
      <c r="A30" s="56"/>
      <c r="B30" s="56"/>
      <c r="C30" s="56"/>
      <c r="D30" s="56"/>
      <c r="E30" s="56"/>
      <c r="F30" s="56"/>
      <c r="G30" s="56"/>
    </row>
    <row r="31" spans="1:8" x14ac:dyDescent="0.25">
      <c r="A31" s="56"/>
      <c r="B31" s="56"/>
      <c r="C31" s="56"/>
      <c r="D31" s="56"/>
      <c r="E31" s="56"/>
      <c r="F31" s="56"/>
      <c r="G31" s="56"/>
    </row>
    <row r="36" spans="1:8" x14ac:dyDescent="0.25">
      <c r="A36" t="s">
        <v>21</v>
      </c>
      <c r="C36" t="s">
        <v>17</v>
      </c>
      <c r="E36" t="s">
        <v>18</v>
      </c>
      <c r="F36" t="s">
        <v>19</v>
      </c>
    </row>
    <row r="38" spans="1:8" ht="18" x14ac:dyDescent="0.35">
      <c r="A38" t="s">
        <v>17</v>
      </c>
      <c r="B38" s="47" t="s">
        <v>25</v>
      </c>
      <c r="C38" s="47"/>
      <c r="D38" s="47"/>
      <c r="E38" s="47"/>
      <c r="F38" s="47" t="s">
        <v>46</v>
      </c>
      <c r="G38" s="47"/>
    </row>
    <row r="39" spans="1:8" ht="18" x14ac:dyDescent="0.35">
      <c r="A39" t="s">
        <v>22</v>
      </c>
      <c r="B39" s="47" t="s">
        <v>26</v>
      </c>
      <c r="C39" s="47"/>
      <c r="D39" s="47"/>
      <c r="E39" s="47"/>
      <c r="F39" s="47" t="s">
        <v>36</v>
      </c>
      <c r="G39" s="47"/>
    </row>
    <row r="40" spans="1:8" ht="18.75" x14ac:dyDescent="0.35">
      <c r="A40" t="s">
        <v>23</v>
      </c>
      <c r="B40" s="47" t="s">
        <v>27</v>
      </c>
      <c r="C40" s="47"/>
      <c r="D40" s="47"/>
      <c r="E40" s="47"/>
      <c r="F40" s="47" t="s">
        <v>47</v>
      </c>
      <c r="G40" s="47"/>
    </row>
    <row r="41" spans="1:8" x14ac:dyDescent="0.25">
      <c r="A41" t="s">
        <v>24</v>
      </c>
      <c r="B41" s="47" t="s">
        <v>28</v>
      </c>
      <c r="C41" s="47"/>
      <c r="D41" s="47"/>
      <c r="E41" s="47"/>
      <c r="F41" t="s">
        <v>29</v>
      </c>
    </row>
    <row r="43" spans="1:8" x14ac:dyDescent="0.25">
      <c r="A43" t="s">
        <v>40</v>
      </c>
      <c r="B43" s="47" t="s">
        <v>39</v>
      </c>
      <c r="C43" s="47"/>
      <c r="D43" s="47"/>
      <c r="E43" s="47"/>
    </row>
    <row r="44" spans="1:8" ht="16.5" x14ac:dyDescent="0.3">
      <c r="A44" s="47" t="s">
        <v>30</v>
      </c>
      <c r="B44" s="47"/>
      <c r="C44" s="48" t="s">
        <v>31</v>
      </c>
      <c r="D44" s="48"/>
      <c r="E44" s="48"/>
      <c r="F44" s="48"/>
      <c r="G44" s="48"/>
      <c r="H44" s="48"/>
    </row>
  </sheetData>
  <sheetProtection password="C6BF" sheet="1" objects="1" scenarios="1" selectLockedCells="1"/>
  <mergeCells count="23">
    <mergeCell ref="A10:H10"/>
    <mergeCell ref="C16:F16"/>
    <mergeCell ref="A16:B16"/>
    <mergeCell ref="B38:E38"/>
    <mergeCell ref="A1:J2"/>
    <mergeCell ref="D11:E11"/>
    <mergeCell ref="D12:E12"/>
    <mergeCell ref="D13:E13"/>
    <mergeCell ref="D14:E14"/>
    <mergeCell ref="B3:F9"/>
    <mergeCell ref="A44:B44"/>
    <mergeCell ref="B43:E43"/>
    <mergeCell ref="C44:H44"/>
    <mergeCell ref="A18:A19"/>
    <mergeCell ref="G16:H16"/>
    <mergeCell ref="D17:E17"/>
    <mergeCell ref="A22:G31"/>
    <mergeCell ref="B39:E39"/>
    <mergeCell ref="B40:E40"/>
    <mergeCell ref="B41:E41"/>
    <mergeCell ref="F38:G38"/>
    <mergeCell ref="F39:G39"/>
    <mergeCell ref="F40:G40"/>
  </mergeCells>
  <pageMargins left="0.45" right="0.4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cp:lastPrinted>2012-03-20T20:49:14Z</cp:lastPrinted>
  <dcterms:created xsi:type="dcterms:W3CDTF">2012-03-19T21:01:23Z</dcterms:created>
  <dcterms:modified xsi:type="dcterms:W3CDTF">2012-06-14T08:18:04Z</dcterms:modified>
</cp:coreProperties>
</file>