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0" i="1" l="1"/>
  <c r="C36" i="1"/>
  <c r="B45" i="1"/>
  <c r="B46" i="1" s="1"/>
  <c r="C35" i="1"/>
  <c r="C39" i="1"/>
  <c r="C34" i="1"/>
  <c r="J27" i="1"/>
  <c r="I27" i="1"/>
  <c r="H27" i="1"/>
  <c r="G27" i="1"/>
  <c r="F27" i="1"/>
  <c r="E27" i="1"/>
  <c r="J24" i="1" l="1"/>
  <c r="I24" i="1"/>
  <c r="H24" i="1"/>
  <c r="G24" i="1"/>
  <c r="F24" i="1"/>
  <c r="E24" i="1"/>
  <c r="J21" i="1"/>
  <c r="I21" i="1"/>
  <c r="H21" i="1"/>
  <c r="G21" i="1"/>
  <c r="F21" i="1"/>
  <c r="E21" i="1"/>
  <c r="J18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<sst xmlns="http://schemas.openxmlformats.org/spreadsheetml/2006/main" count="83" uniqueCount="72">
  <si>
    <t>Circle</t>
  </si>
  <si>
    <t>Input</t>
  </si>
  <si>
    <t>A</t>
  </si>
  <si>
    <t>L</t>
  </si>
  <si>
    <t>b</t>
  </si>
  <si>
    <t>h</t>
  </si>
  <si>
    <t xml:space="preserve">Triangle </t>
  </si>
  <si>
    <t>Rectangle</t>
  </si>
  <si>
    <t>b/2</t>
  </si>
  <si>
    <t>h/2</t>
  </si>
  <si>
    <t>b h</t>
  </si>
  <si>
    <r>
      <t>b h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/12</t>
    </r>
  </si>
  <si>
    <r>
      <t>h b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/12</t>
    </r>
  </si>
  <si>
    <r>
      <t>(b h/12) ( h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+ b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</si>
  <si>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a/2</t>
  </si>
  <si>
    <r>
      <t>a</t>
    </r>
    <r>
      <rPr>
        <vertAlign val="superscript"/>
        <sz val="12"/>
        <color theme="1"/>
        <rFont val="Calibri"/>
        <family val="2"/>
        <scheme val="minor"/>
      </rPr>
      <t>2</t>
    </r>
  </si>
  <si>
    <r>
      <t>a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/12</t>
    </r>
  </si>
  <si>
    <r>
      <t>a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/6</t>
    </r>
  </si>
  <si>
    <t>a</t>
  </si>
  <si>
    <r>
      <rPr>
        <sz val="11"/>
        <color rgb="FFFF000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2 r</t>
    </r>
  </si>
  <si>
    <t>d/2</t>
  </si>
  <si>
    <r>
      <rPr>
        <sz val="11"/>
        <color theme="1"/>
        <rFont val="Calibri"/>
        <family val="2"/>
      </rPr>
      <t>(π/4) d</t>
    </r>
    <r>
      <rPr>
        <vertAlign val="superscript"/>
        <sz val="11"/>
        <color theme="1"/>
        <rFont val="Calibri"/>
        <family val="2"/>
      </rPr>
      <t>2</t>
    </r>
  </si>
  <si>
    <r>
      <t>(π/64) d</t>
    </r>
    <r>
      <rPr>
        <vertAlign val="superscript"/>
        <sz val="11"/>
        <color theme="1"/>
        <rFont val="Calibri"/>
        <family val="2"/>
      </rPr>
      <t>4</t>
    </r>
  </si>
  <si>
    <r>
      <t xml:space="preserve">Rectangle </t>
    </r>
    <r>
      <rPr>
        <b/>
        <sz val="12"/>
        <color theme="5" tint="-0.249977111117893"/>
        <rFont val="Calibri"/>
        <family val="2"/>
        <scheme val="minor"/>
      </rPr>
      <t>(Fig. 1)</t>
    </r>
  </si>
  <si>
    <r>
      <t xml:space="preserve">Squar </t>
    </r>
    <r>
      <rPr>
        <b/>
        <sz val="12"/>
        <color theme="5" tint="-0.249977111117893"/>
        <rFont val="Calibri"/>
        <family val="2"/>
        <scheme val="minor"/>
      </rPr>
      <t>(Fig. 2)</t>
    </r>
  </si>
  <si>
    <r>
      <t xml:space="preserve">Circle </t>
    </r>
    <r>
      <rPr>
        <b/>
        <sz val="12"/>
        <color theme="5" tint="-0.249977111117893"/>
        <rFont val="Calibri"/>
        <family val="2"/>
        <scheme val="minor"/>
      </rPr>
      <t>(Fig. 3)</t>
    </r>
  </si>
  <si>
    <t>Square</t>
  </si>
  <si>
    <t>Triangle</t>
  </si>
  <si>
    <t>Fig. 1</t>
  </si>
  <si>
    <t>Fig. 2</t>
  </si>
  <si>
    <t>Fig. 3</t>
  </si>
  <si>
    <t>Fig. 4</t>
  </si>
  <si>
    <r>
      <t>(π/32) d</t>
    </r>
    <r>
      <rPr>
        <vertAlign val="superscript"/>
        <sz val="11"/>
        <color theme="1"/>
        <rFont val="Calibri"/>
        <family val="2"/>
      </rPr>
      <t>4</t>
    </r>
  </si>
  <si>
    <r>
      <rPr>
        <b/>
        <sz val="11"/>
        <color theme="1"/>
        <rFont val="Calibri"/>
        <family val="2"/>
        <scheme val="minor"/>
      </rPr>
      <t>Triangle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(Fig. 4)</t>
    </r>
  </si>
  <si>
    <t>(a+b)/3</t>
  </si>
  <si>
    <t>h/3</t>
  </si>
  <si>
    <t>b h/2</t>
  </si>
  <si>
    <r>
      <t>I</t>
    </r>
    <r>
      <rPr>
        <vertAlign val="subscript"/>
        <sz val="12"/>
        <color theme="1"/>
        <rFont val="Times New Roman"/>
        <family val="1"/>
      </rPr>
      <t>xc</t>
    </r>
  </si>
  <si>
    <r>
      <t>I</t>
    </r>
    <r>
      <rPr>
        <vertAlign val="subscript"/>
        <sz val="12"/>
        <color theme="1"/>
        <rFont val="Times New Roman"/>
        <family val="1"/>
      </rPr>
      <t>yc</t>
    </r>
  </si>
  <si>
    <r>
      <t>J</t>
    </r>
    <r>
      <rPr>
        <vertAlign val="subscript"/>
        <sz val="12"/>
        <color theme="1"/>
        <rFont val="Times New Roman"/>
        <family val="1"/>
      </rPr>
      <t>zc</t>
    </r>
  </si>
  <si>
    <r>
      <t>b h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/36</t>
    </r>
  </si>
  <si>
    <r>
      <t>(b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h-b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ha+bha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)/36</t>
    </r>
  </si>
  <si>
    <r>
      <t>(b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h-b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ha+bha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+bh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)/36</t>
    </r>
  </si>
  <si>
    <r>
      <t>C</t>
    </r>
    <r>
      <rPr>
        <vertAlign val="subscript"/>
        <sz val="12"/>
        <color theme="1"/>
        <rFont val="Calibri"/>
        <family val="2"/>
      </rPr>
      <t>X</t>
    </r>
  </si>
  <si>
    <r>
      <t>C</t>
    </r>
    <r>
      <rPr>
        <vertAlign val="subscript"/>
        <sz val="12"/>
        <color theme="1"/>
        <rFont val="Calibri"/>
        <family val="2"/>
      </rPr>
      <t>Y</t>
    </r>
  </si>
  <si>
    <t>Equilateral Triangle</t>
  </si>
  <si>
    <t>Isosceles Triangle</t>
  </si>
  <si>
    <t>Right Triangle</t>
  </si>
  <si>
    <t>Equil. Tr.</t>
  </si>
  <si>
    <t>Right Tr.</t>
  </si>
  <si>
    <t>Iso. Tr.</t>
  </si>
  <si>
    <t xml:space="preserve">L </t>
  </si>
  <si>
    <t>c</t>
  </si>
  <si>
    <t>f</t>
  </si>
  <si>
    <t xml:space="preserve">Area = </t>
  </si>
  <si>
    <t>where:</t>
  </si>
  <si>
    <t xml:space="preserve">S = </t>
  </si>
  <si>
    <t>Properties of Shapes</t>
  </si>
  <si>
    <r>
      <rPr>
        <b/>
        <sz val="11"/>
        <color rgb="FFFF0000"/>
        <rFont val="Calibri"/>
        <family val="2"/>
        <scheme val="minor"/>
      </rPr>
      <t xml:space="preserve">b </t>
    </r>
    <r>
      <rPr>
        <b/>
        <sz val="11"/>
        <rFont val="Calibri"/>
        <family val="2"/>
        <scheme val="minor"/>
      </rPr>
      <t>=</t>
    </r>
  </si>
  <si>
    <r>
      <rPr>
        <b/>
        <sz val="11"/>
        <color rgb="FFFF0000"/>
        <rFont val="Calibri"/>
        <family val="2"/>
        <scheme val="minor"/>
      </rPr>
      <t>a</t>
    </r>
    <r>
      <rPr>
        <sz val="11"/>
        <color rgb="FFFF0000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</si>
  <si>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L/2</t>
    </r>
  </si>
  <si>
    <r>
      <rPr>
        <b/>
        <sz val="11"/>
        <color rgb="FFFF00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 L</t>
    </r>
  </si>
  <si>
    <r>
      <rPr>
        <b/>
        <sz val="11"/>
        <color rgb="FFFF0000"/>
        <rFont val="Calibri"/>
        <family val="2"/>
        <scheme val="minor"/>
      </rPr>
      <t>h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=</t>
    </r>
  </si>
  <si>
    <r>
      <rPr>
        <b/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b/2</t>
    </r>
  </si>
  <si>
    <r>
      <rPr>
        <b/>
        <sz val="11"/>
        <color rgb="FFFF0000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</si>
  <si>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t xml:space="preserve"> L (sin 60)</t>
  </si>
  <si>
    <t>Table 2:</t>
  </si>
  <si>
    <t>Table 1:</t>
  </si>
  <si>
    <t xml:space="preserve">* In case the triangle data is given in the forms  as shown in the figures below, then Table 2 can be used to obtain the date required for Table 1. </t>
  </si>
  <si>
    <t>Area of Triangle     (3 sides)</t>
  </si>
  <si>
    <t>Shape</t>
  </si>
  <si>
    <t>Input: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</si>
</sst>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</font>
    <font>
      <b/>
      <sz val="13.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0" fillId="4" borderId="12" xfId="0" applyFill="1" applyBorder="1"/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8" fillId="0" borderId="0" xfId="0" applyFont="1" applyAlignment="1">
      <alignment vertical="center"/>
    </xf>
    <xf numFmtId="0" fontId="2" fillId="0" borderId="1" xfId="0" applyFont="1" applyBorder="1"/>
    <xf numFmtId="0" fontId="18" fillId="0" borderId="0" xfId="0" applyFont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/>
    <xf numFmtId="0" fontId="0" fillId="0" borderId="17" xfId="0" applyBorder="1" applyAlignment="1">
      <alignment horizontal="center"/>
    </xf>
    <xf numFmtId="0" fontId="2" fillId="0" borderId="5" xfId="0" applyFont="1" applyBorder="1"/>
    <xf numFmtId="2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6" xfId="0" applyFont="1" applyBorder="1"/>
    <xf numFmtId="0" fontId="1" fillId="0" borderId="19" xfId="0" applyFont="1" applyBorder="1" applyAlignment="1">
      <alignment horizontal="left"/>
    </xf>
    <xf numFmtId="0" fontId="2" fillId="0" borderId="6" xfId="0" applyFont="1" applyBorder="1"/>
    <xf numFmtId="0" fontId="1" fillId="0" borderId="9" xfId="0" applyFont="1" applyBorder="1"/>
    <xf numFmtId="0" fontId="0" fillId="0" borderId="9" xfId="0" applyBorder="1"/>
    <xf numFmtId="2" fontId="1" fillId="0" borderId="10" xfId="0" applyNumberFormat="1" applyFont="1" applyBorder="1" applyAlignment="1">
      <alignment horizontal="center"/>
    </xf>
    <xf numFmtId="0" fontId="2" fillId="0" borderId="9" xfId="0" applyFont="1" applyBorder="1"/>
    <xf numFmtId="0" fontId="21" fillId="0" borderId="0" xfId="0" applyFont="1"/>
    <xf numFmtId="0" fontId="2" fillId="0" borderId="0" xfId="0" applyFont="1" applyFill="1" applyBorder="1"/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0" xfId="0" applyBorder="1"/>
    <xf numFmtId="0" fontId="0" fillId="0" borderId="23" xfId="0" applyBorder="1"/>
    <xf numFmtId="2" fontId="0" fillId="2" borderId="24" xfId="0" applyNumberFormat="1" applyFill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3</xdr:row>
      <xdr:rowOff>83406</xdr:rowOff>
    </xdr:from>
    <xdr:to>
      <xdr:col>8</xdr:col>
      <xdr:colOff>123825</xdr:colOff>
      <xdr:row>10</xdr:row>
      <xdr:rowOff>142876</xdr:rowOff>
    </xdr:to>
    <xdr:pic>
      <xdr:nvPicPr>
        <xdr:cNvPr id="3" name="Picture 2" descr="http://www.efunda.com/math/areas/images/Circle0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864456"/>
          <a:ext cx="1781175" cy="1392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60753</xdr:colOff>
      <xdr:row>3</xdr:row>
      <xdr:rowOff>28576</xdr:rowOff>
    </xdr:from>
    <xdr:to>
      <xdr:col>4</xdr:col>
      <xdr:colOff>36276</xdr:colOff>
      <xdr:row>11</xdr:row>
      <xdr:rowOff>28575</xdr:rowOff>
    </xdr:to>
    <xdr:pic>
      <xdr:nvPicPr>
        <xdr:cNvPr id="4" name="Picture 3" descr="http://www.efunda.com/math/areas/images/rectangle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53" y="809626"/>
          <a:ext cx="2404398" cy="152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200025</xdr:colOff>
      <xdr:row>3</xdr:row>
      <xdr:rowOff>30375</xdr:rowOff>
    </xdr:from>
    <xdr:to>
      <xdr:col>9</xdr:col>
      <xdr:colOff>1247775</xdr:colOff>
      <xdr:row>11</xdr:row>
      <xdr:rowOff>47625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811425"/>
          <a:ext cx="2266950" cy="154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102853</xdr:colOff>
      <xdr:row>3</xdr:row>
      <xdr:rowOff>76201</xdr:rowOff>
    </xdr:from>
    <xdr:to>
      <xdr:col>5</xdr:col>
      <xdr:colOff>781326</xdr:colOff>
      <xdr:row>11</xdr:row>
      <xdr:rowOff>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9353" y="857251"/>
          <a:ext cx="1545248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757885</xdr:colOff>
      <xdr:row>30</xdr:row>
      <xdr:rowOff>104776</xdr:rowOff>
    </xdr:from>
    <xdr:to>
      <xdr:col>7</xdr:col>
      <xdr:colOff>9525</xdr:colOff>
      <xdr:row>37</xdr:row>
      <xdr:rowOff>38101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6760" y="6210301"/>
          <a:ext cx="169956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30</xdr:row>
      <xdr:rowOff>47625</xdr:rowOff>
    </xdr:from>
    <xdr:to>
      <xdr:col>8</xdr:col>
      <xdr:colOff>571500</xdr:colOff>
      <xdr:row>36</xdr:row>
      <xdr:rowOff>19050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153150"/>
          <a:ext cx="12001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304800</xdr:colOff>
      <xdr:row>29</xdr:row>
      <xdr:rowOff>142875</xdr:rowOff>
    </xdr:from>
    <xdr:to>
      <xdr:col>9</xdr:col>
      <xdr:colOff>1352550</xdr:colOff>
      <xdr:row>36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6057900"/>
          <a:ext cx="104775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419592</xdr:colOff>
      <xdr:row>40</xdr:row>
      <xdr:rowOff>57151</xdr:rowOff>
    </xdr:from>
    <xdr:to>
      <xdr:col>6</xdr:col>
      <xdr:colOff>180976</xdr:colOff>
      <xdr:row>45</xdr:row>
      <xdr:rowOff>152401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8467" y="8143876"/>
          <a:ext cx="1418734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46</xdr:row>
      <xdr:rowOff>142875</xdr:rowOff>
    </xdr:from>
    <xdr:to>
      <xdr:col>3</xdr:col>
      <xdr:colOff>371475</xdr:colOff>
      <xdr:row>48</xdr:row>
      <xdr:rowOff>47625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391650"/>
          <a:ext cx="21621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49</xdr:row>
      <xdr:rowOff>0</xdr:rowOff>
    </xdr:from>
    <xdr:to>
      <xdr:col>1</xdr:col>
      <xdr:colOff>352425</xdr:colOff>
      <xdr:row>51</xdr:row>
      <xdr:rowOff>57150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820275"/>
          <a:ext cx="9620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82136</xdr:colOff>
      <xdr:row>38</xdr:row>
      <xdr:rowOff>38101</xdr:rowOff>
    </xdr:from>
    <xdr:to>
      <xdr:col>4</xdr:col>
      <xdr:colOff>342900</xdr:colOff>
      <xdr:row>40</xdr:row>
      <xdr:rowOff>134444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936" y="7734301"/>
          <a:ext cx="860839" cy="486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4" workbookViewId="0">
      <selection activeCell="B18" sqref="B18"/>
    </sheetView>
  </sheetViews>
  <sheetFormatPr defaultRowHeight="15" x14ac:dyDescent="0.25"/>
  <cols>
    <col min="1" max="1" width="10.28515625" bestFit="1" customWidth="1"/>
    <col min="2" max="2" width="8" customWidth="1"/>
    <col min="4" max="4" width="9" customWidth="1"/>
    <col min="5" max="5" width="13" customWidth="1"/>
    <col min="6" max="7" width="11.85546875" customWidth="1"/>
    <col min="8" max="8" width="14.85546875" customWidth="1"/>
    <col min="9" max="9" width="18.28515625" bestFit="1" customWidth="1"/>
    <col min="10" max="10" width="22.42578125" bestFit="1" customWidth="1"/>
    <col min="11" max="11" width="11.7109375" customWidth="1"/>
  </cols>
  <sheetData>
    <row r="1" spans="1:11" ht="21" x14ac:dyDescent="0.35">
      <c r="A1" s="70" t="s">
        <v>57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71" t="s">
        <v>7</v>
      </c>
      <c r="B3" s="71"/>
      <c r="C3" s="71"/>
      <c r="E3" s="71" t="s">
        <v>26</v>
      </c>
      <c r="F3" s="71"/>
      <c r="G3" s="71" t="s">
        <v>0</v>
      </c>
      <c r="H3" s="71"/>
      <c r="I3" s="71" t="s">
        <v>27</v>
      </c>
      <c r="J3" s="71"/>
    </row>
    <row r="4" spans="1:11" x14ac:dyDescent="0.25">
      <c r="B4" s="71"/>
      <c r="D4" s="3"/>
      <c r="F4" s="3"/>
      <c r="G4" s="2"/>
      <c r="I4" s="2"/>
      <c r="K4" s="2"/>
    </row>
    <row r="5" spans="1:11" x14ac:dyDescent="0.25">
      <c r="B5" s="71"/>
      <c r="D5" s="3"/>
      <c r="F5" s="3"/>
      <c r="G5" s="2"/>
      <c r="I5" s="2"/>
      <c r="K5" s="2"/>
    </row>
    <row r="6" spans="1:11" x14ac:dyDescent="0.25">
      <c r="B6" s="71"/>
    </row>
    <row r="7" spans="1:11" x14ac:dyDescent="0.25">
      <c r="B7" s="71"/>
      <c r="D7" s="3"/>
      <c r="F7" s="3"/>
      <c r="G7" s="2"/>
      <c r="I7" s="2"/>
      <c r="K7" s="2"/>
    </row>
    <row r="9" spans="1:11" x14ac:dyDescent="0.25">
      <c r="D9" s="3"/>
      <c r="F9" s="3"/>
    </row>
    <row r="10" spans="1:11" x14ac:dyDescent="0.25">
      <c r="A10" s="5"/>
      <c r="B10" s="5"/>
      <c r="C10" s="5"/>
      <c r="D10" s="3"/>
      <c r="F10" s="3"/>
    </row>
    <row r="11" spans="1:11" x14ac:dyDescent="0.25">
      <c r="B11" s="3"/>
      <c r="D11" s="3"/>
    </row>
    <row r="12" spans="1:11" x14ac:dyDescent="0.25">
      <c r="D12" s="3"/>
    </row>
    <row r="13" spans="1:11" x14ac:dyDescent="0.25">
      <c r="A13" s="71" t="s">
        <v>28</v>
      </c>
      <c r="B13" s="71"/>
      <c r="C13" s="71"/>
      <c r="D13" s="3"/>
      <c r="E13" s="71" t="s">
        <v>29</v>
      </c>
      <c r="F13" s="71"/>
      <c r="G13" s="71" t="s">
        <v>30</v>
      </c>
      <c r="H13" s="71"/>
      <c r="I13" s="71" t="s">
        <v>31</v>
      </c>
      <c r="J13" s="71"/>
    </row>
    <row r="14" spans="1:11" x14ac:dyDescent="0.25">
      <c r="A14" t="s">
        <v>67</v>
      </c>
    </row>
    <row r="15" spans="1:11" ht="18.75" x14ac:dyDescent="0.25">
      <c r="A15" s="84" t="s">
        <v>70</v>
      </c>
      <c r="B15" s="85"/>
      <c r="C15" s="86"/>
      <c r="D15" s="6"/>
      <c r="E15" s="7" t="s">
        <v>43</v>
      </c>
      <c r="F15" s="7" t="s">
        <v>44</v>
      </c>
      <c r="G15" s="8" t="s">
        <v>2</v>
      </c>
      <c r="H15" s="8" t="s">
        <v>37</v>
      </c>
      <c r="I15" s="8" t="s">
        <v>38</v>
      </c>
      <c r="J15" s="8" t="s">
        <v>39</v>
      </c>
    </row>
    <row r="16" spans="1:11" ht="16.5" customHeight="1" thickBot="1" x14ac:dyDescent="0.3">
      <c r="A16" s="87" t="s">
        <v>23</v>
      </c>
      <c r="B16" s="88"/>
      <c r="C16" s="88"/>
      <c r="D16" s="89"/>
      <c r="E16" s="27"/>
      <c r="F16" s="27"/>
      <c r="G16" s="28"/>
      <c r="H16" s="28"/>
      <c r="I16" s="28"/>
      <c r="J16" s="28"/>
    </row>
    <row r="17" spans="1:11" ht="18.75" customHeight="1" x14ac:dyDescent="0.25">
      <c r="A17" s="6"/>
      <c r="B17" s="23" t="s">
        <v>4</v>
      </c>
      <c r="C17" s="23" t="s">
        <v>5</v>
      </c>
      <c r="D17" s="9"/>
      <c r="E17" s="11" t="s">
        <v>8</v>
      </c>
      <c r="F17" s="12" t="s">
        <v>9</v>
      </c>
      <c r="G17" s="13" t="s">
        <v>10</v>
      </c>
      <c r="H17" s="13" t="s">
        <v>11</v>
      </c>
      <c r="I17" s="13" t="s">
        <v>12</v>
      </c>
      <c r="J17" s="14" t="s">
        <v>13</v>
      </c>
      <c r="K17" s="4"/>
    </row>
    <row r="18" spans="1:11" ht="15.75" thickBot="1" x14ac:dyDescent="0.3">
      <c r="A18" s="6" t="s">
        <v>71</v>
      </c>
      <c r="B18" s="61">
        <v>20</v>
      </c>
      <c r="C18" s="61">
        <v>10</v>
      </c>
      <c r="D18" s="10"/>
      <c r="E18" s="35">
        <f>B18/2</f>
        <v>10</v>
      </c>
      <c r="F18" s="15">
        <f>C18/2</f>
        <v>5</v>
      </c>
      <c r="G18" s="15">
        <f>B18*C18</f>
        <v>200</v>
      </c>
      <c r="H18" s="15">
        <f>B18*C18^3/12</f>
        <v>1666.6666666666667</v>
      </c>
      <c r="I18" s="15">
        <f>C18*B18^3/12</f>
        <v>6666.666666666667</v>
      </c>
      <c r="J18" s="16">
        <f>(B18*C18/12)*(C18^2+B18^2)</f>
        <v>8333.3333333333339</v>
      </c>
      <c r="K18" s="3"/>
    </row>
    <row r="19" spans="1:11" ht="16.5" thickBot="1" x14ac:dyDescent="0.3">
      <c r="A19" s="90" t="s">
        <v>24</v>
      </c>
      <c r="B19" s="90"/>
      <c r="C19" s="90"/>
      <c r="D19" s="91"/>
      <c r="E19" s="26"/>
      <c r="F19" s="26"/>
      <c r="G19" s="26"/>
      <c r="H19" s="26"/>
      <c r="I19" s="26"/>
      <c r="J19" s="26"/>
    </row>
    <row r="20" spans="1:11" ht="18" x14ac:dyDescent="0.25">
      <c r="B20" s="82" t="s">
        <v>18</v>
      </c>
      <c r="C20" s="83"/>
      <c r="D20" s="17"/>
      <c r="E20" s="18" t="s">
        <v>14</v>
      </c>
      <c r="F20" s="19" t="s">
        <v>14</v>
      </c>
      <c r="G20" s="19" t="s">
        <v>15</v>
      </c>
      <c r="H20" s="19" t="s">
        <v>16</v>
      </c>
      <c r="I20" s="19" t="s">
        <v>16</v>
      </c>
      <c r="J20" s="20" t="s">
        <v>17</v>
      </c>
    </row>
    <row r="21" spans="1:11" ht="15.75" thickBot="1" x14ac:dyDescent="0.3">
      <c r="A21" s="24" t="s">
        <v>71</v>
      </c>
      <c r="B21" s="74">
        <v>10</v>
      </c>
      <c r="C21" s="74"/>
      <c r="D21" s="25"/>
      <c r="E21" s="36">
        <f>B21/2</f>
        <v>5</v>
      </c>
      <c r="F21" s="21">
        <f>B21/2</f>
        <v>5</v>
      </c>
      <c r="G21" s="21">
        <f>B21^2</f>
        <v>100</v>
      </c>
      <c r="H21" s="21">
        <f>B21^4/12</f>
        <v>833.33333333333337</v>
      </c>
      <c r="I21" s="21">
        <f>B21^4/12</f>
        <v>833.33333333333337</v>
      </c>
      <c r="J21" s="22">
        <f>B21^4/6</f>
        <v>1666.6666666666667</v>
      </c>
    </row>
    <row r="22" spans="1:11" ht="16.5" thickBot="1" x14ac:dyDescent="0.3">
      <c r="A22" s="87" t="s">
        <v>25</v>
      </c>
      <c r="B22" s="88"/>
      <c r="C22" s="88"/>
      <c r="D22" s="89"/>
      <c r="E22" s="26"/>
      <c r="F22" s="26"/>
      <c r="G22" s="26"/>
      <c r="H22" s="26"/>
      <c r="I22" s="26"/>
      <c r="J22" s="26"/>
    </row>
    <row r="23" spans="1:11" ht="17.25" x14ac:dyDescent="0.25">
      <c r="A23" s="6"/>
      <c r="B23" s="75" t="s">
        <v>19</v>
      </c>
      <c r="C23" s="75"/>
      <c r="D23" s="29"/>
      <c r="E23" s="30" t="s">
        <v>20</v>
      </c>
      <c r="F23" s="31" t="s">
        <v>20</v>
      </c>
      <c r="G23" s="32" t="s">
        <v>21</v>
      </c>
      <c r="H23" s="32" t="s">
        <v>22</v>
      </c>
      <c r="I23" s="32" t="s">
        <v>22</v>
      </c>
      <c r="J23" s="33" t="s">
        <v>32</v>
      </c>
    </row>
    <row r="24" spans="1:11" ht="15.75" thickBot="1" x14ac:dyDescent="0.3">
      <c r="A24" s="24" t="s">
        <v>71</v>
      </c>
      <c r="B24" s="74">
        <v>10</v>
      </c>
      <c r="C24" s="74"/>
      <c r="D24" s="25"/>
      <c r="E24" s="36">
        <f>B24/2</f>
        <v>5</v>
      </c>
      <c r="F24" s="21">
        <f>B24/2</f>
        <v>5</v>
      </c>
      <c r="G24" s="21">
        <f>PI()*B24^2/4</f>
        <v>78.539816339744831</v>
      </c>
      <c r="H24" s="21">
        <f>PI()*B24^4/64</f>
        <v>490.87385212340519</v>
      </c>
      <c r="I24" s="21">
        <f>PI()*B24^4/64</f>
        <v>490.87385212340519</v>
      </c>
      <c r="J24" s="22">
        <f>PI()*B24^4/32</f>
        <v>981.74770424681037</v>
      </c>
    </row>
    <row r="25" spans="1:11" ht="15.75" thickBot="1" x14ac:dyDescent="0.3">
      <c r="A25" s="92" t="s">
        <v>33</v>
      </c>
      <c r="B25" s="93"/>
      <c r="C25" s="93"/>
      <c r="D25" s="94"/>
      <c r="E25" s="26"/>
      <c r="F25" s="26"/>
      <c r="G25" s="26"/>
      <c r="H25" s="26"/>
      <c r="I25" s="26"/>
      <c r="J25" s="26"/>
    </row>
    <row r="26" spans="1:11" ht="17.25" x14ac:dyDescent="0.25">
      <c r="A26" s="6"/>
      <c r="B26" s="34" t="s">
        <v>18</v>
      </c>
      <c r="C26" s="34" t="s">
        <v>4</v>
      </c>
      <c r="D26" s="37" t="s">
        <v>5</v>
      </c>
      <c r="E26" s="38" t="s">
        <v>34</v>
      </c>
      <c r="F26" s="39" t="s">
        <v>35</v>
      </c>
      <c r="G26" s="39" t="s">
        <v>36</v>
      </c>
      <c r="H26" s="39" t="s">
        <v>40</v>
      </c>
      <c r="I26" s="39" t="s">
        <v>41</v>
      </c>
      <c r="J26" s="40" t="s">
        <v>42</v>
      </c>
    </row>
    <row r="27" spans="1:11" ht="15.75" thickBot="1" x14ac:dyDescent="0.3">
      <c r="A27" s="6" t="s">
        <v>71</v>
      </c>
      <c r="B27" s="61">
        <v>5</v>
      </c>
      <c r="C27" s="61">
        <v>10</v>
      </c>
      <c r="D27" s="62">
        <v>6</v>
      </c>
      <c r="E27" s="35">
        <f>(B27+C27)/3</f>
        <v>5</v>
      </c>
      <c r="F27" s="15">
        <f>D27/3</f>
        <v>2</v>
      </c>
      <c r="G27" s="15">
        <f>C27*D27/2</f>
        <v>30</v>
      </c>
      <c r="H27" s="15">
        <f>C27*D27^3/36</f>
        <v>60</v>
      </c>
      <c r="I27" s="15">
        <f>(C27^3*D27-C27^2*D27*B27+C27*D27*B27^2)/36</f>
        <v>125</v>
      </c>
      <c r="J27" s="16">
        <f>(C27^3*D27-C27^2*D27*B27+C27*D27*B27^2+C27*D27^3)/36</f>
        <v>185</v>
      </c>
    </row>
    <row r="28" spans="1:1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1" x14ac:dyDescent="0.25">
      <c r="A29" s="69" t="s">
        <v>68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1" x14ac:dyDescent="0.25">
      <c r="A30" t="s">
        <v>66</v>
      </c>
    </row>
    <row r="31" spans="1:11" ht="15.75" thickBot="1" x14ac:dyDescent="0.3">
      <c r="A31" s="24" t="s">
        <v>6</v>
      </c>
      <c r="B31" s="73" t="s">
        <v>1</v>
      </c>
      <c r="C31" s="73"/>
    </row>
    <row r="32" spans="1:11" ht="15.75" thickBot="1" x14ac:dyDescent="0.3">
      <c r="A32" s="50" t="s">
        <v>49</v>
      </c>
      <c r="B32" s="51" t="s">
        <v>59</v>
      </c>
      <c r="C32" s="46">
        <v>0</v>
      </c>
    </row>
    <row r="33" spans="1:10" x14ac:dyDescent="0.25">
      <c r="A33" s="47" t="s">
        <v>48</v>
      </c>
      <c r="B33" s="52" t="s">
        <v>3</v>
      </c>
      <c r="C33" s="63">
        <v>8</v>
      </c>
    </row>
    <row r="34" spans="1:10" x14ac:dyDescent="0.25">
      <c r="A34" s="79"/>
      <c r="B34" s="6" t="s">
        <v>60</v>
      </c>
      <c r="C34" s="48">
        <f>C33/2</f>
        <v>4</v>
      </c>
    </row>
    <row r="35" spans="1:10" x14ac:dyDescent="0.25">
      <c r="A35" s="79"/>
      <c r="B35" s="6" t="s">
        <v>61</v>
      </c>
      <c r="C35" s="48">
        <f>C33</f>
        <v>8</v>
      </c>
    </row>
    <row r="36" spans="1:10" ht="15.75" thickBot="1" x14ac:dyDescent="0.3">
      <c r="A36" s="80"/>
      <c r="B36" s="53" t="s">
        <v>62</v>
      </c>
      <c r="C36" s="49">
        <f>C33*SIN(PI()*60/180)</f>
        <v>6.9282032302755088</v>
      </c>
      <c r="D36" s="59" t="s">
        <v>65</v>
      </c>
      <c r="E36" s="60"/>
    </row>
    <row r="37" spans="1:10" x14ac:dyDescent="0.25">
      <c r="A37" s="47" t="s">
        <v>50</v>
      </c>
      <c r="B37" s="52" t="s">
        <v>51</v>
      </c>
      <c r="C37" s="81">
        <v>5</v>
      </c>
    </row>
    <row r="38" spans="1:10" ht="18" x14ac:dyDescent="0.25">
      <c r="A38" s="79"/>
      <c r="B38" s="42" t="s">
        <v>58</v>
      </c>
      <c r="C38" s="64">
        <v>6</v>
      </c>
      <c r="E38" s="41"/>
      <c r="F38" s="72" t="s">
        <v>47</v>
      </c>
      <c r="G38" s="72"/>
      <c r="H38" s="72" t="s">
        <v>45</v>
      </c>
      <c r="I38" s="72"/>
      <c r="J38" s="43" t="s">
        <v>46</v>
      </c>
    </row>
    <row r="39" spans="1:10" x14ac:dyDescent="0.25">
      <c r="A39" s="79"/>
      <c r="B39" s="6" t="s">
        <v>63</v>
      </c>
      <c r="C39" s="48">
        <f>C38/2</f>
        <v>3</v>
      </c>
    </row>
    <row r="40" spans="1:10" ht="15.75" thickBot="1" x14ac:dyDescent="0.3">
      <c r="A40" s="80"/>
      <c r="B40" s="54" t="s">
        <v>64</v>
      </c>
      <c r="C40" s="55">
        <f>SQRT(C37^2-(C38/2)^2)</f>
        <v>4</v>
      </c>
    </row>
    <row r="41" spans="1:10" ht="15.75" thickBot="1" x14ac:dyDescent="0.3"/>
    <row r="42" spans="1:10" x14ac:dyDescent="0.25">
      <c r="A42" s="76" t="s">
        <v>69</v>
      </c>
      <c r="B42" s="52" t="s">
        <v>4</v>
      </c>
      <c r="C42" s="65">
        <v>3</v>
      </c>
    </row>
    <row r="43" spans="1:10" x14ac:dyDescent="0.25">
      <c r="A43" s="77"/>
      <c r="B43" s="42" t="s">
        <v>52</v>
      </c>
      <c r="C43" s="66">
        <v>5</v>
      </c>
    </row>
    <row r="44" spans="1:10" ht="15.75" thickBot="1" x14ac:dyDescent="0.3">
      <c r="A44" s="78"/>
      <c r="B44" s="56" t="s">
        <v>53</v>
      </c>
      <c r="C44" s="67">
        <v>4</v>
      </c>
    </row>
    <row r="45" spans="1:10" x14ac:dyDescent="0.25">
      <c r="A45" s="44" t="s">
        <v>56</v>
      </c>
      <c r="B45" s="45">
        <f>(C42+C43+C44)/2</f>
        <v>6</v>
      </c>
    </row>
    <row r="46" spans="1:10" x14ac:dyDescent="0.25">
      <c r="A46" s="58" t="s">
        <v>54</v>
      </c>
      <c r="B46" s="57">
        <f>SQRT(B45*(B45-C42)*(B45-C43)*(B45-C44))</f>
        <v>6</v>
      </c>
    </row>
    <row r="49" spans="1:1" x14ac:dyDescent="0.25">
      <c r="A49" t="s">
        <v>55</v>
      </c>
    </row>
  </sheetData>
  <sheetProtection password="C6BF" sheet="1" objects="1" scenarios="1" selectLockedCells="1"/>
  <mergeCells count="24">
    <mergeCell ref="E3:F3"/>
    <mergeCell ref="A42:A44"/>
    <mergeCell ref="A15:C15"/>
    <mergeCell ref="A16:D16"/>
    <mergeCell ref="A19:D19"/>
    <mergeCell ref="A22:D22"/>
    <mergeCell ref="A25:D25"/>
    <mergeCell ref="B4:B7"/>
    <mergeCell ref="B20:C20"/>
    <mergeCell ref="A3:C3"/>
    <mergeCell ref="A29:J29"/>
    <mergeCell ref="A1:J1"/>
    <mergeCell ref="H38:I38"/>
    <mergeCell ref="F38:G38"/>
    <mergeCell ref="B31:C31"/>
    <mergeCell ref="G3:H3"/>
    <mergeCell ref="I3:J3"/>
    <mergeCell ref="A13:C13"/>
    <mergeCell ref="E13:F13"/>
    <mergeCell ref="G13:H13"/>
    <mergeCell ref="I13:J13"/>
    <mergeCell ref="B21:C21"/>
    <mergeCell ref="B23:C23"/>
    <mergeCell ref="B24:C2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dcterms:created xsi:type="dcterms:W3CDTF">2012-05-16T14:42:29Z</dcterms:created>
  <dcterms:modified xsi:type="dcterms:W3CDTF">2012-05-24T07:09:39Z</dcterms:modified>
</cp:coreProperties>
</file>