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0455" windowHeight="4845"/>
  </bookViews>
  <sheets>
    <sheet name="Piston Velocity &amp; Acceleration" sheetId="1" r:id="rId1"/>
    <sheet name="Sheet1" sheetId="4" r:id="rId2"/>
  </sheets>
  <definedNames>
    <definedName name="B">'Piston Velocity &amp; Acceleration'!$B$4</definedName>
    <definedName name="K">'Piston Velocity &amp; Acceleration'!$B$6:$T$6</definedName>
    <definedName name="KK">'Piston Velocity &amp; Acceleration'!$B$6:$AL$6</definedName>
    <definedName name="RR">'Piston Velocity &amp; Acceleration'!$B$2</definedName>
    <definedName name="S">'Piston Velocity &amp; Acceleration'!$B$1</definedName>
    <definedName name="T">'Piston Velocity &amp; Acceleration'!$B$3</definedName>
    <definedName name="W">'Piston Velocity &amp; Acceleration'!$B$7:$AL$7</definedName>
  </definedNames>
  <calcPr calcId="125725"/>
</workbook>
</file>

<file path=xl/calcChain.xml><?xml version="1.0" encoding="utf-8"?>
<calcChain xmlns="http://schemas.openxmlformats.org/spreadsheetml/2006/main">
  <c r="N1" i="1"/>
  <c r="M1"/>
  <c r="C9"/>
  <c r="N3" s="1"/>
  <c r="D9"/>
  <c r="E9"/>
  <c r="F9"/>
  <c r="G9"/>
  <c r="H9"/>
  <c r="I9"/>
  <c r="J9"/>
  <c r="K9"/>
  <c r="L9"/>
  <c r="M9"/>
  <c r="N9"/>
  <c r="O9"/>
  <c r="P9"/>
  <c r="Q9"/>
  <c r="R9"/>
  <c r="S9"/>
  <c r="T9"/>
  <c r="M3" s="1"/>
  <c r="U9"/>
  <c r="V9"/>
  <c r="W9"/>
  <c r="X9"/>
  <c r="Y9"/>
  <c r="Z9"/>
  <c r="AA9"/>
  <c r="AB9"/>
  <c r="AC9"/>
  <c r="AD9"/>
  <c r="AE9"/>
  <c r="AF9"/>
  <c r="AG9"/>
  <c r="AH9"/>
  <c r="AI9"/>
  <c r="AJ9"/>
  <c r="AK9"/>
  <c r="AL9"/>
  <c r="B9"/>
  <c r="C8"/>
  <c r="D8"/>
  <c r="E8"/>
  <c r="F8"/>
  <c r="G8"/>
  <c r="H8"/>
  <c r="I8"/>
  <c r="J8"/>
  <c r="K8"/>
  <c r="N2" s="1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B8"/>
  <c r="C7"/>
  <c r="C10" s="1"/>
  <c r="D7"/>
  <c r="D10" s="1"/>
  <c r="E7"/>
  <c r="E10" s="1"/>
  <c r="F7"/>
  <c r="F10" s="1"/>
  <c r="G7"/>
  <c r="G10" s="1"/>
  <c r="H7"/>
  <c r="H10" s="1"/>
  <c r="I7"/>
  <c r="I10" s="1"/>
  <c r="J7"/>
  <c r="J10" s="1"/>
  <c r="K7"/>
  <c r="K10" s="1"/>
  <c r="L7"/>
  <c r="L10" s="1"/>
  <c r="M7"/>
  <c r="M10" s="1"/>
  <c r="N7"/>
  <c r="N10" s="1"/>
  <c r="O7"/>
  <c r="O10" s="1"/>
  <c r="P7"/>
  <c r="P10" s="1"/>
  <c r="Q7"/>
  <c r="Q10" s="1"/>
  <c r="R7"/>
  <c r="R10" s="1"/>
  <c r="S7"/>
  <c r="S10" s="1"/>
  <c r="T7"/>
  <c r="T10" s="1"/>
  <c r="U7"/>
  <c r="U10" s="1"/>
  <c r="V7"/>
  <c r="V10" s="1"/>
  <c r="W7"/>
  <c r="W10" s="1"/>
  <c r="X7"/>
  <c r="X10" s="1"/>
  <c r="Y7"/>
  <c r="Y10" s="1"/>
  <c r="Z7"/>
  <c r="Z10" s="1"/>
  <c r="AA7"/>
  <c r="AA10" s="1"/>
  <c r="AB7"/>
  <c r="AB10" s="1"/>
  <c r="AC7"/>
  <c r="AC10" s="1"/>
  <c r="AD7"/>
  <c r="AD10" s="1"/>
  <c r="AE7"/>
  <c r="AE10" s="1"/>
  <c r="AF7"/>
  <c r="AF10" s="1"/>
  <c r="AG7"/>
  <c r="AG10" s="1"/>
  <c r="AH7"/>
  <c r="AH10" s="1"/>
  <c r="AI7"/>
  <c r="AI10" s="1"/>
  <c r="AJ7"/>
  <c r="AJ10" s="1"/>
  <c r="AK7"/>
  <c r="AK10" s="1"/>
  <c r="AL7"/>
  <c r="AL10" s="1"/>
  <c r="B7"/>
  <c r="B10" s="1"/>
  <c r="J2" l="1"/>
  <c r="J3"/>
  <c r="I3"/>
</calcChain>
</file>

<file path=xl/sharedStrings.xml><?xml version="1.0" encoding="utf-8"?>
<sst xmlns="http://schemas.openxmlformats.org/spreadsheetml/2006/main" count="32" uniqueCount="32">
  <si>
    <t>S (mm)</t>
  </si>
  <si>
    <t xml:space="preserve">RR (mm) </t>
  </si>
  <si>
    <t>T (rpm)</t>
  </si>
  <si>
    <t>B (mm)</t>
  </si>
  <si>
    <t xml:space="preserve">S = Stroke </t>
  </si>
  <si>
    <t>RR = Connecting rod length</t>
  </si>
  <si>
    <t>T = Crank shaft revolution per minute</t>
  </si>
  <si>
    <t>B = Cylinder bore diameter</t>
  </si>
  <si>
    <t>a (m/s2)</t>
  </si>
  <si>
    <t>W (mm)</t>
  </si>
  <si>
    <t>v (m/s)</t>
  </si>
  <si>
    <t xml:space="preserve">KK (o) </t>
  </si>
  <si>
    <t>TDC</t>
  </si>
  <si>
    <t>BDC</t>
  </si>
  <si>
    <t>TDC vel rang</t>
  </si>
  <si>
    <t>TDC acc rang</t>
  </si>
  <si>
    <t>BDC vel rang</t>
  </si>
  <si>
    <t>BDC acc rang</t>
  </si>
  <si>
    <t xml:space="preserve">Piston velocity </t>
  </si>
  <si>
    <t>Piston accleration</t>
  </si>
  <si>
    <t>Piston displacement</t>
  </si>
  <si>
    <t>Cylinder volume displacement</t>
  </si>
  <si>
    <t>kk (o) =</t>
  </si>
  <si>
    <t>W (mm) =</t>
  </si>
  <si>
    <t>a (m/s2) =</t>
  </si>
  <si>
    <t>v (m/s) =</t>
  </si>
  <si>
    <t>D (cm3)</t>
  </si>
  <si>
    <t>D (cm3) =</t>
  </si>
  <si>
    <t>Crankshaft angle ATDC</t>
  </si>
  <si>
    <t xml:space="preserve">* TDC= Top Dead Center </t>
  </si>
  <si>
    <t>* BDC = Bottom Dead Center</t>
  </si>
  <si>
    <t>* ATDC = After Top Dead Center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</si>
</sst>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2" borderId="1" xfId="0" applyFill="1" applyBorder="1"/>
    <xf numFmtId="164" fontId="0" fillId="2" borderId="1" xfId="0" applyNumberFormat="1" applyFill="1" applyBorder="1"/>
    <xf numFmtId="2" fontId="0" fillId="2" borderId="1" xfId="0" applyNumberFormat="1" applyFill="1" applyBorder="1"/>
    <xf numFmtId="1" fontId="0" fillId="2" borderId="1" xfId="0" applyNumberFormat="1" applyFill="1" applyBorder="1"/>
    <xf numFmtId="0" fontId="0" fillId="3" borderId="1" xfId="0" applyFill="1" applyBorder="1" applyProtection="1">
      <protection locked="0"/>
    </xf>
    <xf numFmtId="0" fontId="0" fillId="0" borderId="0" xfId="0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Piston Velocity</a:t>
            </a:r>
            <a:r>
              <a:rPr lang="en-US" baseline="0"/>
              <a:t> vs. Crankshaft Angle </a:t>
            </a:r>
            <a:endParaRPr lang="en-US"/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Piston velocity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'Piston Velocity &amp; Acceleration'!$B$6:$AL$6</c:f>
              <c:numCache>
                <c:formatCode>General</c:formatCode>
                <c:ptCount val="3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</c:numCache>
            </c:numRef>
          </c:xVal>
          <c:yVal>
            <c:numRef>
              <c:f>'Piston Velocity &amp; Acceleration'!$B$8:$AL$8</c:f>
              <c:numCache>
                <c:formatCode>0.00</c:formatCode>
                <c:ptCount val="37"/>
                <c:pt idx="0">
                  <c:v>0</c:v>
                </c:pt>
                <c:pt idx="1">
                  <c:v>5.9753901183548317</c:v>
                </c:pt>
                <c:pt idx="2">
                  <c:v>11.653095437350606</c:v>
                </c:pt>
                <c:pt idx="3">
                  <c:v>16.753835965899977</c:v>
                </c:pt>
                <c:pt idx="4">
                  <c:v>21.035267145105983</c:v>
                </c:pt>
                <c:pt idx="5">
                  <c:v>24.310149300934786</c:v>
                </c:pt>
                <c:pt idx="6">
                  <c:v>26.462517638483394</c:v>
                </c:pt>
                <c:pt idx="7">
                  <c:v>27.458849620214743</c:v>
                </c:pt>
                <c:pt idx="8">
                  <c:v>27.350408710220361</c:v>
                </c:pt>
                <c:pt idx="9">
                  <c:v>26.263714584010671</c:v>
                </c:pt>
                <c:pt idx="10">
                  <c:v>24.379010780246659</c:v>
                </c:pt>
                <c:pt idx="11">
                  <c:v>21.900787957829401</c:v>
                </c:pt>
                <c:pt idx="12">
                  <c:v>19.027570416510798</c:v>
                </c:pt>
                <c:pt idx="13">
                  <c:v>15.928195924553693</c:v>
                </c:pt>
                <c:pt idx="14">
                  <c:v>12.728713492785463</c:v>
                </c:pt>
                <c:pt idx="15">
                  <c:v>9.509878618110692</c:v>
                </c:pt>
                <c:pt idx="16">
                  <c:v>6.3123434152249676</c:v>
                </c:pt>
                <c:pt idx="17">
                  <c:v>3.145902234200844</c:v>
                </c:pt>
                <c:pt idx="18">
                  <c:v>2.2056584538191027E-15</c:v>
                </c:pt>
                <c:pt idx="19">
                  <c:v>-3.1459022342008311</c:v>
                </c:pt>
                <c:pt idx="20">
                  <c:v>-6.3123434152249551</c:v>
                </c:pt>
                <c:pt idx="21">
                  <c:v>-9.5098786181106867</c:v>
                </c:pt>
                <c:pt idx="22">
                  <c:v>-12.728713492785451</c:v>
                </c:pt>
                <c:pt idx="23">
                  <c:v>-15.92819592455368</c:v>
                </c:pt>
                <c:pt idx="24">
                  <c:v>-19.027570416510784</c:v>
                </c:pt>
                <c:pt idx="25">
                  <c:v>-21.90078795782939</c:v>
                </c:pt>
                <c:pt idx="26">
                  <c:v>-24.379010780246649</c:v>
                </c:pt>
                <c:pt idx="27">
                  <c:v>-26.263714584010668</c:v>
                </c:pt>
                <c:pt idx="28">
                  <c:v>-27.350408710220353</c:v>
                </c:pt>
                <c:pt idx="29">
                  <c:v>-27.458849620214746</c:v>
                </c:pt>
                <c:pt idx="30">
                  <c:v>-26.462517638483394</c:v>
                </c:pt>
                <c:pt idx="31">
                  <c:v>-24.310149300934796</c:v>
                </c:pt>
                <c:pt idx="32">
                  <c:v>-21.03526714510599</c:v>
                </c:pt>
                <c:pt idx="33">
                  <c:v>-16.753835965899995</c:v>
                </c:pt>
                <c:pt idx="34">
                  <c:v>-11.653095437350629</c:v>
                </c:pt>
                <c:pt idx="35">
                  <c:v>-5.9753901183548335</c:v>
                </c:pt>
                <c:pt idx="36">
                  <c:v>-8.4594628294664601E-15</c:v>
                </c:pt>
              </c:numCache>
            </c:numRef>
          </c:yVal>
          <c:smooth val="1"/>
        </c:ser>
        <c:axId val="76641408"/>
        <c:axId val="76643712"/>
      </c:scatterChart>
      <c:valAx>
        <c:axId val="76641408"/>
        <c:scaling>
          <c:orientation val="minMax"/>
          <c:max val="360"/>
          <c:min val="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Crank Shaft angle ATDC</a:t>
                </a:r>
              </a:p>
            </c:rich>
          </c:tx>
          <c:layout/>
        </c:title>
        <c:numFmt formatCode="General" sourceLinked="1"/>
        <c:tickLblPos val="nextTo"/>
        <c:crossAx val="76643712"/>
        <c:crosses val="autoZero"/>
        <c:crossBetween val="midCat"/>
        <c:majorUnit val="90"/>
        <c:minorUnit val="30"/>
      </c:valAx>
      <c:valAx>
        <c:axId val="76643712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Piston</a:t>
                </a:r>
                <a:r>
                  <a:rPr lang="en-US" baseline="0"/>
                  <a:t> velocity m/s</a:t>
                </a:r>
                <a:endParaRPr lang="en-US"/>
              </a:p>
            </c:rich>
          </c:tx>
          <c:layout/>
        </c:title>
        <c:numFmt formatCode="0.00" sourceLinked="1"/>
        <c:tickLblPos val="nextTo"/>
        <c:crossAx val="76641408"/>
        <c:crosses val="autoZero"/>
        <c:crossBetween val="midCat"/>
        <c:minorUnit val="5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"/>
  <c:chart>
    <c:title>
      <c:tx>
        <c:rich>
          <a:bodyPr/>
          <a:lstStyle/>
          <a:p>
            <a:pPr>
              <a:defRPr/>
            </a:pPr>
            <a:r>
              <a:rPr lang="en-US"/>
              <a:t>Piston Acceleration vs.</a:t>
            </a:r>
            <a:r>
              <a:rPr lang="en-US" baseline="0"/>
              <a:t> Crankshaft Angle</a:t>
            </a:r>
            <a:endParaRPr lang="en-US"/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Piston acceleration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'Piston Velocity &amp; Acceleration'!$B$6:$AL$6</c:f>
              <c:numCache>
                <c:formatCode>General</c:formatCode>
                <c:ptCount val="3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</c:numCache>
            </c:numRef>
          </c:xVal>
          <c:yVal>
            <c:numRef>
              <c:f>'Piston Velocity &amp; Acceleration'!$B$9:$AL$9</c:f>
              <c:numCache>
                <c:formatCode>0</c:formatCode>
                <c:ptCount val="37"/>
                <c:pt idx="0">
                  <c:v>21692.217112047852</c:v>
                </c:pt>
                <c:pt idx="1">
                  <c:v>21150.878534856933</c:v>
                </c:pt>
                <c:pt idx="2">
                  <c:v>19559.916587203687</c:v>
                </c:pt>
                <c:pt idx="3">
                  <c:v>17018.904708167091</c:v>
                </c:pt>
                <c:pt idx="4">
                  <c:v>13694.059366107927</c:v>
                </c:pt>
                <c:pt idx="5">
                  <c:v>9814.8081117737129</c:v>
                </c:pt>
                <c:pt idx="6">
                  <c:v>5661.9601299938367</c:v>
                </c:pt>
                <c:pt idx="7">
                  <c:v>1542.9566120268205</c:v>
                </c:pt>
                <c:pt idx="8">
                  <c:v>-2246.4911208913963</c:v>
                </c:pt>
                <c:pt idx="9">
                  <c:v>-5467.7249464361403</c:v>
                </c:pt>
                <c:pt idx="10">
                  <c:v>-7977.568130098125</c:v>
                </c:pt>
                <c:pt idx="11">
                  <c:v>-9745.0615315267896</c:v>
                </c:pt>
                <c:pt idx="12">
                  <c:v>-10840.018428627571</c:v>
                </c:pt>
                <c:pt idx="13">
                  <c:v>-11399.726593815845</c:v>
                </c:pt>
                <c:pt idx="14">
                  <c:v>-11588.438584492973</c:v>
                </c:pt>
                <c:pt idx="15">
                  <c:v>-11563.360580777417</c:v>
                </c:pt>
                <c:pt idx="16">
                  <c:v>-11453.658372603943</c:v>
                </c:pt>
                <c:pt idx="17">
                  <c:v>-11351.674314286232</c:v>
                </c:pt>
                <c:pt idx="18">
                  <c:v>-11311.740005194959</c:v>
                </c:pt>
                <c:pt idx="19">
                  <c:v>-11351.674314286231</c:v>
                </c:pt>
                <c:pt idx="20">
                  <c:v>-11453.658372603943</c:v>
                </c:pt>
                <c:pt idx="21">
                  <c:v>-11563.360580777415</c:v>
                </c:pt>
                <c:pt idx="22">
                  <c:v>-11588.438584492973</c:v>
                </c:pt>
                <c:pt idx="23">
                  <c:v>-11399.726593815845</c:v>
                </c:pt>
                <c:pt idx="24">
                  <c:v>-10840.018428627574</c:v>
                </c:pt>
                <c:pt idx="25">
                  <c:v>-9745.0615315267987</c:v>
                </c:pt>
                <c:pt idx="26">
                  <c:v>-7977.5681300981387</c:v>
                </c:pt>
                <c:pt idx="27">
                  <c:v>-5467.7249464361439</c:v>
                </c:pt>
                <c:pt idx="28">
                  <c:v>-2246.4911208914059</c:v>
                </c:pt>
                <c:pt idx="29">
                  <c:v>1542.956612026805</c:v>
                </c:pt>
                <c:pt idx="30">
                  <c:v>5661.9601299938367</c:v>
                </c:pt>
                <c:pt idx="31">
                  <c:v>9814.8081117737056</c:v>
                </c:pt>
                <c:pt idx="32">
                  <c:v>13694.05936610792</c:v>
                </c:pt>
                <c:pt idx="33">
                  <c:v>17018.90470816708</c:v>
                </c:pt>
                <c:pt idx="34">
                  <c:v>19559.916587203676</c:v>
                </c:pt>
                <c:pt idx="35">
                  <c:v>21150.878534856933</c:v>
                </c:pt>
                <c:pt idx="36">
                  <c:v>21692.217112047852</c:v>
                </c:pt>
              </c:numCache>
            </c:numRef>
          </c:yVal>
          <c:smooth val="1"/>
        </c:ser>
        <c:axId val="76651904"/>
        <c:axId val="74778112"/>
      </c:scatterChart>
      <c:valAx>
        <c:axId val="76651904"/>
        <c:scaling>
          <c:orientation val="minMax"/>
          <c:max val="360"/>
          <c:min val="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Crank shsft angle ATDC</a:t>
                </a:r>
              </a:p>
            </c:rich>
          </c:tx>
          <c:layout/>
        </c:title>
        <c:numFmt formatCode="General" sourceLinked="1"/>
        <c:tickLblPos val="nextTo"/>
        <c:crossAx val="74778112"/>
        <c:crosses val="autoZero"/>
        <c:crossBetween val="midCat"/>
        <c:majorUnit val="90"/>
        <c:minorUnit val="30"/>
      </c:valAx>
      <c:valAx>
        <c:axId val="74778112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Piston acceleration m/s2</a:t>
                </a:r>
              </a:p>
            </c:rich>
          </c:tx>
          <c:layout/>
        </c:title>
        <c:numFmt formatCode="0" sourceLinked="1"/>
        <c:tickLblPos val="nextTo"/>
        <c:crossAx val="76651904"/>
        <c:crosses val="autoZero"/>
        <c:crossBetween val="midCat"/>
        <c:minorUnit val="2500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"/>
  <c:chart>
    <c:title>
      <c:tx>
        <c:rich>
          <a:bodyPr/>
          <a:lstStyle/>
          <a:p>
            <a:pPr>
              <a:defRPr/>
            </a:pPr>
            <a:r>
              <a:rPr lang="en-US"/>
              <a:t>Piston Velocity</a:t>
            </a:r>
            <a:r>
              <a:rPr lang="en-US" baseline="0"/>
              <a:t> Across Stroke Length</a:t>
            </a:r>
            <a:endParaRPr lang="en-US"/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Piston velocity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'Piston Velocity &amp; Acceleration'!$B$8:$T$8</c:f>
              <c:numCache>
                <c:formatCode>0.00</c:formatCode>
                <c:ptCount val="19"/>
                <c:pt idx="0">
                  <c:v>0</c:v>
                </c:pt>
                <c:pt idx="1">
                  <c:v>5.9753901183548317</c:v>
                </c:pt>
                <c:pt idx="2">
                  <c:v>11.653095437350606</c:v>
                </c:pt>
                <c:pt idx="3">
                  <c:v>16.753835965899977</c:v>
                </c:pt>
                <c:pt idx="4">
                  <c:v>21.035267145105983</c:v>
                </c:pt>
                <c:pt idx="5">
                  <c:v>24.310149300934786</c:v>
                </c:pt>
                <c:pt idx="6">
                  <c:v>26.462517638483394</c:v>
                </c:pt>
                <c:pt idx="7">
                  <c:v>27.458849620214743</c:v>
                </c:pt>
                <c:pt idx="8">
                  <c:v>27.350408710220361</c:v>
                </c:pt>
                <c:pt idx="9">
                  <c:v>26.263714584010671</c:v>
                </c:pt>
                <c:pt idx="10">
                  <c:v>24.379010780246659</c:v>
                </c:pt>
                <c:pt idx="11">
                  <c:v>21.900787957829401</c:v>
                </c:pt>
                <c:pt idx="12">
                  <c:v>19.027570416510798</c:v>
                </c:pt>
                <c:pt idx="13">
                  <c:v>15.928195924553693</c:v>
                </c:pt>
                <c:pt idx="14">
                  <c:v>12.728713492785463</c:v>
                </c:pt>
                <c:pt idx="15">
                  <c:v>9.509878618110692</c:v>
                </c:pt>
                <c:pt idx="16">
                  <c:v>6.3123434152249676</c:v>
                </c:pt>
                <c:pt idx="17">
                  <c:v>3.145902234200844</c:v>
                </c:pt>
                <c:pt idx="18">
                  <c:v>2.2056584538191027E-15</c:v>
                </c:pt>
              </c:numCache>
            </c:numRef>
          </c:xVal>
          <c:yVal>
            <c:numRef>
              <c:f>'Piston Velocity &amp; Acceleration'!$B$7:$T$7</c:f>
              <c:numCache>
                <c:formatCode>0.0</c:formatCode>
                <c:ptCount val="19"/>
                <c:pt idx="0">
                  <c:v>-2.8421709430404007E-14</c:v>
                </c:pt>
                <c:pt idx="1">
                  <c:v>0.83339965923053683</c:v>
                </c:pt>
                <c:pt idx="2">
                  <c:v>3.2920410456570153</c:v>
                </c:pt>
                <c:pt idx="3">
                  <c:v>7.2538048396954764</c:v>
                </c:pt>
                <c:pt idx="4">
                  <c:v>12.523694989568611</c:v>
                </c:pt>
                <c:pt idx="5">
                  <c:v>18.846643616544071</c:v>
                </c:pt>
                <c:pt idx="6">
                  <c:v>25.925139296263538</c:v>
                </c:pt>
                <c:pt idx="7">
                  <c:v>33.440735680549494</c:v>
                </c:pt>
                <c:pt idx="8">
                  <c:v>41.077525021340264</c:v>
                </c:pt>
                <c:pt idx="9">
                  <c:v>48.544659249003644</c:v>
                </c:pt>
                <c:pt idx="10">
                  <c:v>55.594512674295643</c:v>
                </c:pt>
                <c:pt idx="11">
                  <c:v>62.033619662575404</c:v>
                </c:pt>
                <c:pt idx="12">
                  <c:v>67.725139296263521</c:v>
                </c:pt>
                <c:pt idx="13">
                  <c:v>72.583687786338743</c:v>
                </c:pt>
                <c:pt idx="14">
                  <c:v>76.565010434315155</c:v>
                </c:pt>
                <c:pt idx="15">
                  <c:v>79.65352859607458</c:v>
                </c:pt>
                <c:pt idx="16">
                  <c:v>81.850344143358939</c:v>
                </c:pt>
                <c:pt idx="17">
                  <c:v>83.163327811051118</c:v>
                </c:pt>
                <c:pt idx="18">
                  <c:v>83.6</c:v>
                </c:pt>
              </c:numCache>
            </c:numRef>
          </c:yVal>
          <c:smooth val="1"/>
        </c:ser>
        <c:ser>
          <c:idx val="1"/>
          <c:order val="1"/>
          <c:tx>
            <c:v>TDC</c:v>
          </c:tx>
          <c:spPr>
            <a:ln>
              <a:solidFill>
                <a:srgbClr val="00B050"/>
              </a:solidFill>
              <a:prstDash val="solid"/>
            </a:ln>
          </c:spPr>
          <c:marker>
            <c:symbol val="none"/>
          </c:marker>
          <c:xVal>
            <c:numRef>
              <c:f>'Piston Velocity &amp; Acceleration'!$I$2:$J$2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26.263714584010671</c:v>
                </c:pt>
              </c:numCache>
            </c:numRef>
          </c:xVal>
          <c:yVal>
            <c:numRef>
              <c:f>'Piston Velocity &amp; Acceleration'!$I$1:$J$1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BDC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'Piston Velocity &amp; Acceleration'!$M$2:$N$2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26.263714584010671</c:v>
                </c:pt>
              </c:numCache>
            </c:numRef>
          </c:xVal>
          <c:yVal>
            <c:numRef>
              <c:f>'Piston Velocity &amp; Acceleration'!$M$1:$N$1</c:f>
              <c:numCache>
                <c:formatCode>General</c:formatCode>
                <c:ptCount val="2"/>
                <c:pt idx="0">
                  <c:v>83.6</c:v>
                </c:pt>
                <c:pt idx="1">
                  <c:v>83.6</c:v>
                </c:pt>
              </c:numCache>
            </c:numRef>
          </c:yVal>
          <c:smooth val="1"/>
        </c:ser>
        <c:axId val="74804224"/>
        <c:axId val="74818688"/>
      </c:scatterChart>
      <c:valAx>
        <c:axId val="74804224"/>
        <c:scaling>
          <c:orientation val="minMax"/>
        </c:scaling>
        <c:axPos val="t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Piston velocilty m/s</a:t>
                </a:r>
              </a:p>
            </c:rich>
          </c:tx>
          <c:layout/>
        </c:title>
        <c:numFmt formatCode="0.00" sourceLinked="1"/>
        <c:tickLblPos val="nextTo"/>
        <c:crossAx val="74818688"/>
        <c:crosses val="autoZero"/>
        <c:crossBetween val="midCat"/>
        <c:majorUnit val="10"/>
        <c:minorUnit val="5"/>
      </c:valAx>
      <c:valAx>
        <c:axId val="74818688"/>
        <c:scaling>
          <c:orientation val="maxMin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Stroke Length mm</a:t>
                </a:r>
              </a:p>
            </c:rich>
          </c:tx>
          <c:layout/>
        </c:title>
        <c:numFmt formatCode="0.0" sourceLinked="1"/>
        <c:tickLblPos val="nextTo"/>
        <c:crossAx val="74804224"/>
        <c:crosses val="autoZero"/>
        <c:crossBetween val="midCat"/>
        <c:minorUnit val="5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Piston</a:t>
            </a:r>
            <a:r>
              <a:rPr lang="en-US" baseline="0"/>
              <a:t> Acceleration Across Stroke length</a:t>
            </a:r>
            <a:endParaRPr lang="en-US"/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Pistion acceleratoin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'Piston Velocity &amp; Acceleration'!$B$9:$T$9</c:f>
              <c:numCache>
                <c:formatCode>0</c:formatCode>
                <c:ptCount val="19"/>
                <c:pt idx="0">
                  <c:v>21692.217112047852</c:v>
                </c:pt>
                <c:pt idx="1">
                  <c:v>21150.878534856933</c:v>
                </c:pt>
                <c:pt idx="2">
                  <c:v>19559.916587203687</c:v>
                </c:pt>
                <c:pt idx="3">
                  <c:v>17018.904708167091</c:v>
                </c:pt>
                <c:pt idx="4">
                  <c:v>13694.059366107927</c:v>
                </c:pt>
                <c:pt idx="5">
                  <c:v>9814.8081117737129</c:v>
                </c:pt>
                <c:pt idx="6">
                  <c:v>5661.9601299938367</c:v>
                </c:pt>
                <c:pt idx="7">
                  <c:v>1542.9566120268205</c:v>
                </c:pt>
                <c:pt idx="8">
                  <c:v>-2246.4911208913963</c:v>
                </c:pt>
                <c:pt idx="9">
                  <c:v>-5467.7249464361403</c:v>
                </c:pt>
                <c:pt idx="10">
                  <c:v>-7977.568130098125</c:v>
                </c:pt>
                <c:pt idx="11">
                  <c:v>-9745.0615315267896</c:v>
                </c:pt>
                <c:pt idx="12">
                  <c:v>-10840.018428627571</c:v>
                </c:pt>
                <c:pt idx="13">
                  <c:v>-11399.726593815845</c:v>
                </c:pt>
                <c:pt idx="14">
                  <c:v>-11588.438584492973</c:v>
                </c:pt>
                <c:pt idx="15">
                  <c:v>-11563.360580777417</c:v>
                </c:pt>
                <c:pt idx="16">
                  <c:v>-11453.658372603943</c:v>
                </c:pt>
                <c:pt idx="17">
                  <c:v>-11351.674314286232</c:v>
                </c:pt>
                <c:pt idx="18">
                  <c:v>-11311.740005194959</c:v>
                </c:pt>
              </c:numCache>
            </c:numRef>
          </c:xVal>
          <c:yVal>
            <c:numRef>
              <c:f>'Piston Velocity &amp; Acceleration'!$B$7:$T$7</c:f>
              <c:numCache>
                <c:formatCode>0.0</c:formatCode>
                <c:ptCount val="19"/>
                <c:pt idx="0">
                  <c:v>-2.8421709430404007E-14</c:v>
                </c:pt>
                <c:pt idx="1">
                  <c:v>0.83339965923053683</c:v>
                </c:pt>
                <c:pt idx="2">
                  <c:v>3.2920410456570153</c:v>
                </c:pt>
                <c:pt idx="3">
                  <c:v>7.2538048396954764</c:v>
                </c:pt>
                <c:pt idx="4">
                  <c:v>12.523694989568611</c:v>
                </c:pt>
                <c:pt idx="5">
                  <c:v>18.846643616544071</c:v>
                </c:pt>
                <c:pt idx="6">
                  <c:v>25.925139296263538</c:v>
                </c:pt>
                <c:pt idx="7">
                  <c:v>33.440735680549494</c:v>
                </c:pt>
                <c:pt idx="8">
                  <c:v>41.077525021340264</c:v>
                </c:pt>
                <c:pt idx="9">
                  <c:v>48.544659249003644</c:v>
                </c:pt>
                <c:pt idx="10">
                  <c:v>55.594512674295643</c:v>
                </c:pt>
                <c:pt idx="11">
                  <c:v>62.033619662575404</c:v>
                </c:pt>
                <c:pt idx="12">
                  <c:v>67.725139296263521</c:v>
                </c:pt>
                <c:pt idx="13">
                  <c:v>72.583687786338743</c:v>
                </c:pt>
                <c:pt idx="14">
                  <c:v>76.565010434315155</c:v>
                </c:pt>
                <c:pt idx="15">
                  <c:v>79.65352859607458</c:v>
                </c:pt>
                <c:pt idx="16">
                  <c:v>81.850344143358939</c:v>
                </c:pt>
                <c:pt idx="17">
                  <c:v>83.163327811051118</c:v>
                </c:pt>
                <c:pt idx="18">
                  <c:v>83.6</c:v>
                </c:pt>
              </c:numCache>
            </c:numRef>
          </c:yVal>
          <c:smooth val="1"/>
        </c:ser>
        <c:ser>
          <c:idx val="1"/>
          <c:order val="1"/>
          <c:tx>
            <c:v>TDC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'Piston Velocity &amp; Acceleration'!$I$3:$J$3</c:f>
              <c:numCache>
                <c:formatCode>0</c:formatCode>
                <c:ptCount val="2"/>
                <c:pt idx="0">
                  <c:v>-11311.740005194959</c:v>
                </c:pt>
                <c:pt idx="1">
                  <c:v>21150.878534856933</c:v>
                </c:pt>
              </c:numCache>
            </c:numRef>
          </c:xVal>
          <c:yVal>
            <c:numRef>
              <c:f>'Piston Velocity &amp; Acceleration'!$I$1:$J$1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BDC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'Piston Velocity &amp; Acceleration'!$M$3:$N$3</c:f>
              <c:numCache>
                <c:formatCode>0</c:formatCode>
                <c:ptCount val="2"/>
                <c:pt idx="0">
                  <c:v>-11311.740005194959</c:v>
                </c:pt>
                <c:pt idx="1">
                  <c:v>21150.878534856933</c:v>
                </c:pt>
              </c:numCache>
            </c:numRef>
          </c:xVal>
          <c:yVal>
            <c:numRef>
              <c:f>'Piston Velocity &amp; Acceleration'!$M$1:$N$1</c:f>
              <c:numCache>
                <c:formatCode>General</c:formatCode>
                <c:ptCount val="2"/>
                <c:pt idx="0">
                  <c:v>83.6</c:v>
                </c:pt>
                <c:pt idx="1">
                  <c:v>83.6</c:v>
                </c:pt>
              </c:numCache>
            </c:numRef>
          </c:yVal>
          <c:smooth val="1"/>
        </c:ser>
        <c:axId val="76712576"/>
        <c:axId val="76722944"/>
      </c:scatterChart>
      <c:valAx>
        <c:axId val="76712576"/>
        <c:scaling>
          <c:orientation val="minMax"/>
        </c:scaling>
        <c:axPos val="t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Piston acceleratoin m/s2</a:t>
                </a:r>
              </a:p>
            </c:rich>
          </c:tx>
          <c:layout/>
        </c:title>
        <c:numFmt formatCode="0" sourceLinked="1"/>
        <c:tickLblPos val="nextTo"/>
        <c:crossAx val="76722944"/>
        <c:crosses val="autoZero"/>
        <c:crossBetween val="midCat"/>
        <c:minorUnit val="5000"/>
      </c:valAx>
      <c:valAx>
        <c:axId val="76722944"/>
        <c:scaling>
          <c:orientation val="maxMin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Stroke Length mm</a:t>
                </a:r>
              </a:p>
            </c:rich>
          </c:tx>
          <c:layout>
            <c:manualLayout>
              <c:xMode val="edge"/>
              <c:yMode val="edge"/>
              <c:x val="1.6450015015328483E-2"/>
              <c:y val="0.46416460568720908"/>
            </c:manualLayout>
          </c:layout>
        </c:title>
        <c:numFmt formatCode="0.0" sourceLinked="1"/>
        <c:tickLblPos val="nextTo"/>
        <c:spPr>
          <a:ln>
            <a:solidFill>
              <a:schemeClr val="tx1"/>
            </a:solidFill>
          </a:ln>
        </c:spPr>
        <c:crossAx val="76712576"/>
        <c:crosses val="autoZero"/>
        <c:crossBetween val="midCat"/>
        <c:minorUnit val="5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104775</xdr:rowOff>
    </xdr:from>
    <xdr:to>
      <xdr:col>10</xdr:col>
      <xdr:colOff>400050</xdr:colOff>
      <xdr:row>27</xdr:row>
      <xdr:rowOff>180975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190497</xdr:colOff>
      <xdr:row>27</xdr:row>
      <xdr:rowOff>171450</xdr:rowOff>
    </xdr:from>
    <xdr:to>
      <xdr:col>11</xdr:col>
      <xdr:colOff>190499</xdr:colOff>
      <xdr:row>42</xdr:row>
      <xdr:rowOff>57150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238124</xdr:colOff>
      <xdr:row>44</xdr:row>
      <xdr:rowOff>0</xdr:rowOff>
    </xdr:from>
    <xdr:to>
      <xdr:col>11</xdr:col>
      <xdr:colOff>9524</xdr:colOff>
      <xdr:row>59</xdr:row>
      <xdr:rowOff>66674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438149</xdr:colOff>
      <xdr:row>44</xdr:row>
      <xdr:rowOff>0</xdr:rowOff>
    </xdr:from>
    <xdr:to>
      <xdr:col>21</xdr:col>
      <xdr:colOff>152400</xdr:colOff>
      <xdr:row>59</xdr:row>
      <xdr:rowOff>66676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1"/>
  <sheetViews>
    <sheetView tabSelected="1" workbookViewId="0">
      <selection activeCell="B1" sqref="B1"/>
    </sheetView>
  </sheetViews>
  <sheetFormatPr defaultRowHeight="15"/>
  <cols>
    <col min="1" max="1" width="9" bestFit="1" customWidth="1"/>
    <col min="2" max="3" width="6" bestFit="1" customWidth="1"/>
    <col min="4" max="5" width="10.7109375" bestFit="1" customWidth="1"/>
    <col min="6" max="6" width="6" bestFit="1" customWidth="1"/>
    <col min="7" max="7" width="6.140625" customWidth="1"/>
    <col min="8" max="8" width="11.85546875" bestFit="1" customWidth="1"/>
    <col min="9" max="9" width="10.7109375" bestFit="1" customWidth="1"/>
    <col min="10" max="11" width="6.5703125" bestFit="1" customWidth="1"/>
    <col min="12" max="12" width="12" bestFit="1" customWidth="1"/>
    <col min="13" max="26" width="6.7109375" bestFit="1" customWidth="1"/>
    <col min="27" max="32" width="6.5703125" bestFit="1" customWidth="1"/>
    <col min="33" max="36" width="6.28515625" bestFit="1" customWidth="1"/>
    <col min="37" max="38" width="6" bestFit="1" customWidth="1"/>
  </cols>
  <sheetData>
    <row r="1" spans="1:38">
      <c r="A1" s="1" t="s">
        <v>0</v>
      </c>
      <c r="B1" s="6">
        <v>83.6</v>
      </c>
      <c r="D1" t="s">
        <v>4</v>
      </c>
      <c r="H1" s="1" t="s">
        <v>12</v>
      </c>
      <c r="I1" s="2">
        <v>0</v>
      </c>
      <c r="J1" s="2">
        <v>0</v>
      </c>
      <c r="L1" s="1" t="s">
        <v>13</v>
      </c>
      <c r="M1" s="2">
        <f>S</f>
        <v>83.6</v>
      </c>
      <c r="N1" s="2">
        <f>S</f>
        <v>83.6</v>
      </c>
    </row>
    <row r="2" spans="1:38">
      <c r="A2" s="1" t="s">
        <v>1</v>
      </c>
      <c r="B2" s="6">
        <v>132.9</v>
      </c>
      <c r="D2" t="s">
        <v>5</v>
      </c>
      <c r="H2" s="1" t="s">
        <v>14</v>
      </c>
      <c r="I2" s="2">
        <v>0</v>
      </c>
      <c r="J2" s="4">
        <f>K8</f>
        <v>26.263714584010671</v>
      </c>
      <c r="L2" s="1" t="s">
        <v>16</v>
      </c>
      <c r="M2" s="2">
        <v>0</v>
      </c>
      <c r="N2" s="4">
        <f>K8</f>
        <v>26.263714584010671</v>
      </c>
    </row>
    <row r="3" spans="1:38">
      <c r="A3" s="1" t="s">
        <v>2</v>
      </c>
      <c r="B3" s="6">
        <v>6000</v>
      </c>
      <c r="D3" t="s">
        <v>6</v>
      </c>
      <c r="H3" s="1" t="s">
        <v>15</v>
      </c>
      <c r="I3" s="5">
        <f>T9</f>
        <v>-11311.740005194959</v>
      </c>
      <c r="J3" s="5">
        <f>C9</f>
        <v>21150.878534856933</v>
      </c>
      <c r="L3" s="1" t="s">
        <v>17</v>
      </c>
      <c r="M3" s="5">
        <f>T9</f>
        <v>-11311.740005194959</v>
      </c>
      <c r="N3" s="5">
        <f>C9</f>
        <v>21150.878534856933</v>
      </c>
    </row>
    <row r="4" spans="1:38">
      <c r="A4" s="1" t="s">
        <v>3</v>
      </c>
      <c r="B4" s="6">
        <v>78</v>
      </c>
      <c r="D4" t="s">
        <v>7</v>
      </c>
    </row>
    <row r="6" spans="1:38">
      <c r="A6" s="1" t="s">
        <v>11</v>
      </c>
      <c r="B6" s="2">
        <v>0</v>
      </c>
      <c r="C6" s="2">
        <v>10</v>
      </c>
      <c r="D6" s="2">
        <v>20</v>
      </c>
      <c r="E6" s="2">
        <v>30</v>
      </c>
      <c r="F6" s="2">
        <v>40</v>
      </c>
      <c r="G6" s="2">
        <v>50</v>
      </c>
      <c r="H6" s="2">
        <v>60</v>
      </c>
      <c r="I6" s="2">
        <v>70</v>
      </c>
      <c r="J6" s="2">
        <v>80</v>
      </c>
      <c r="K6" s="2">
        <v>90</v>
      </c>
      <c r="L6" s="2">
        <v>100</v>
      </c>
      <c r="M6" s="2">
        <v>110</v>
      </c>
      <c r="N6" s="2">
        <v>120</v>
      </c>
      <c r="O6" s="2">
        <v>130</v>
      </c>
      <c r="P6" s="2">
        <v>140</v>
      </c>
      <c r="Q6" s="2">
        <v>150</v>
      </c>
      <c r="R6" s="2">
        <v>160</v>
      </c>
      <c r="S6" s="2">
        <v>170</v>
      </c>
      <c r="T6" s="2">
        <v>180</v>
      </c>
      <c r="U6" s="2">
        <v>190</v>
      </c>
      <c r="V6" s="2">
        <v>200</v>
      </c>
      <c r="W6" s="2">
        <v>210</v>
      </c>
      <c r="X6" s="2">
        <v>220</v>
      </c>
      <c r="Y6" s="2">
        <v>230</v>
      </c>
      <c r="Z6" s="2">
        <v>240</v>
      </c>
      <c r="AA6" s="2">
        <v>250</v>
      </c>
      <c r="AB6" s="2">
        <v>260</v>
      </c>
      <c r="AC6" s="2">
        <v>270</v>
      </c>
      <c r="AD6" s="2">
        <v>280</v>
      </c>
      <c r="AE6" s="2">
        <v>290</v>
      </c>
      <c r="AF6" s="2">
        <v>300</v>
      </c>
      <c r="AG6" s="2">
        <v>310</v>
      </c>
      <c r="AH6" s="2">
        <v>320</v>
      </c>
      <c r="AI6" s="2">
        <v>330</v>
      </c>
      <c r="AJ6" s="2">
        <v>340</v>
      </c>
      <c r="AK6" s="2">
        <v>350</v>
      </c>
      <c r="AL6" s="2">
        <v>360</v>
      </c>
    </row>
    <row r="7" spans="1:38">
      <c r="A7" s="1" t="s">
        <v>9</v>
      </c>
      <c r="B7" s="3">
        <f t="shared" ref="B7:AL7" si="0" xml:space="preserve"> (((S/2)+RR)-((S/2)*COS(RADIANS(KK)))-SQRT(RR^2-((S/2)*SIN(RADIANS(KK)))^2))</f>
        <v>-2.8421709430404007E-14</v>
      </c>
      <c r="C7" s="3">
        <f t="shared" si="0"/>
        <v>0.83339965923053683</v>
      </c>
      <c r="D7" s="3">
        <f t="shared" si="0"/>
        <v>3.2920410456570153</v>
      </c>
      <c r="E7" s="3">
        <f t="shared" si="0"/>
        <v>7.2538048396954764</v>
      </c>
      <c r="F7" s="3">
        <f t="shared" si="0"/>
        <v>12.523694989568611</v>
      </c>
      <c r="G7" s="3">
        <f t="shared" si="0"/>
        <v>18.846643616544071</v>
      </c>
      <c r="H7" s="3">
        <f t="shared" si="0"/>
        <v>25.925139296263538</v>
      </c>
      <c r="I7" s="3">
        <f t="shared" si="0"/>
        <v>33.440735680549494</v>
      </c>
      <c r="J7" s="3">
        <f t="shared" si="0"/>
        <v>41.077525021340264</v>
      </c>
      <c r="K7" s="3">
        <f t="shared" si="0"/>
        <v>48.544659249003644</v>
      </c>
      <c r="L7" s="3">
        <f t="shared" si="0"/>
        <v>55.594512674295643</v>
      </c>
      <c r="M7" s="3">
        <f t="shared" si="0"/>
        <v>62.033619662575404</v>
      </c>
      <c r="N7" s="3">
        <f t="shared" si="0"/>
        <v>67.725139296263521</v>
      </c>
      <c r="O7" s="3">
        <f t="shared" si="0"/>
        <v>72.583687786338743</v>
      </c>
      <c r="P7" s="3">
        <f t="shared" si="0"/>
        <v>76.565010434315155</v>
      </c>
      <c r="Q7" s="3">
        <f t="shared" si="0"/>
        <v>79.65352859607458</v>
      </c>
      <c r="R7" s="3">
        <f t="shared" si="0"/>
        <v>81.850344143358939</v>
      </c>
      <c r="S7" s="3">
        <f t="shared" si="0"/>
        <v>83.163327811051118</v>
      </c>
      <c r="T7" s="3">
        <f t="shared" si="0"/>
        <v>83.6</v>
      </c>
      <c r="U7" s="3">
        <f t="shared" si="0"/>
        <v>83.163327811051118</v>
      </c>
      <c r="V7" s="3">
        <f t="shared" si="0"/>
        <v>81.850344143358939</v>
      </c>
      <c r="W7" s="3">
        <f t="shared" si="0"/>
        <v>79.653528596074551</v>
      </c>
      <c r="X7" s="3">
        <f t="shared" si="0"/>
        <v>76.565010434315155</v>
      </c>
      <c r="Y7" s="3">
        <f t="shared" si="0"/>
        <v>72.583687786338743</v>
      </c>
      <c r="Z7" s="3">
        <f t="shared" si="0"/>
        <v>67.725139296263535</v>
      </c>
      <c r="AA7" s="3">
        <f t="shared" si="0"/>
        <v>62.033619662575404</v>
      </c>
      <c r="AB7" s="3">
        <f t="shared" si="0"/>
        <v>55.594512674295643</v>
      </c>
      <c r="AC7" s="3">
        <f t="shared" si="0"/>
        <v>48.544659249003644</v>
      </c>
      <c r="AD7" s="3">
        <f t="shared" si="0"/>
        <v>41.077525021340307</v>
      </c>
      <c r="AE7" s="3">
        <f t="shared" si="0"/>
        <v>33.440735680549494</v>
      </c>
      <c r="AF7" s="3">
        <f t="shared" si="0"/>
        <v>25.925139296263538</v>
      </c>
      <c r="AG7" s="3">
        <f t="shared" si="0"/>
        <v>18.846643616544071</v>
      </c>
      <c r="AH7" s="3">
        <f t="shared" si="0"/>
        <v>12.523694989568611</v>
      </c>
      <c r="AI7" s="3">
        <f t="shared" si="0"/>
        <v>7.2538048396955048</v>
      </c>
      <c r="AJ7" s="3">
        <f t="shared" si="0"/>
        <v>3.2920410456570153</v>
      </c>
      <c r="AK7" s="3">
        <f t="shared" si="0"/>
        <v>0.83339965923053683</v>
      </c>
      <c r="AL7" s="3">
        <f t="shared" si="0"/>
        <v>-2.8421709430404007E-14</v>
      </c>
    </row>
    <row r="8" spans="1:38">
      <c r="A8" s="1" t="s">
        <v>10</v>
      </c>
      <c r="B8" s="4">
        <f t="shared" ref="B8:AL8" si="1">(T*ATAN(1)/7.5)*((S/2)/1000)*SIN(((ATAN(1)/7.5)*KK/6))*(1+COS(((ATAN(1)/7.5)*KK/6))/(SQRT(((RR/(S/2))^2)-SIN(((ATAN(1)/7.5)*KK/6))*SIN(((ATAN(1)/7.5)*KK/6)))))</f>
        <v>0</v>
      </c>
      <c r="C8" s="4">
        <f t="shared" si="1"/>
        <v>5.9753901183548317</v>
      </c>
      <c r="D8" s="4">
        <f t="shared" si="1"/>
        <v>11.653095437350606</v>
      </c>
      <c r="E8" s="4">
        <f t="shared" si="1"/>
        <v>16.753835965899977</v>
      </c>
      <c r="F8" s="4">
        <f t="shared" si="1"/>
        <v>21.035267145105983</v>
      </c>
      <c r="G8" s="4">
        <f t="shared" si="1"/>
        <v>24.310149300934786</v>
      </c>
      <c r="H8" s="4">
        <f t="shared" si="1"/>
        <v>26.462517638483394</v>
      </c>
      <c r="I8" s="4">
        <f t="shared" si="1"/>
        <v>27.458849620214743</v>
      </c>
      <c r="J8" s="4">
        <f t="shared" si="1"/>
        <v>27.350408710220361</v>
      </c>
      <c r="K8" s="4">
        <f t="shared" si="1"/>
        <v>26.263714584010671</v>
      </c>
      <c r="L8" s="4">
        <f t="shared" si="1"/>
        <v>24.379010780246659</v>
      </c>
      <c r="M8" s="4">
        <f t="shared" si="1"/>
        <v>21.900787957829401</v>
      </c>
      <c r="N8" s="4">
        <f t="shared" si="1"/>
        <v>19.027570416510798</v>
      </c>
      <c r="O8" s="4">
        <f t="shared" si="1"/>
        <v>15.928195924553693</v>
      </c>
      <c r="P8" s="4">
        <f t="shared" si="1"/>
        <v>12.728713492785463</v>
      </c>
      <c r="Q8" s="4">
        <f t="shared" si="1"/>
        <v>9.509878618110692</v>
      </c>
      <c r="R8" s="4">
        <f t="shared" si="1"/>
        <v>6.3123434152249676</v>
      </c>
      <c r="S8" s="4">
        <f t="shared" si="1"/>
        <v>3.145902234200844</v>
      </c>
      <c r="T8" s="4">
        <f t="shared" si="1"/>
        <v>2.2056584538191027E-15</v>
      </c>
      <c r="U8" s="4">
        <f t="shared" si="1"/>
        <v>-3.1459022342008311</v>
      </c>
      <c r="V8" s="4">
        <f t="shared" si="1"/>
        <v>-6.3123434152249551</v>
      </c>
      <c r="W8" s="4">
        <f t="shared" si="1"/>
        <v>-9.5098786181106867</v>
      </c>
      <c r="X8" s="4">
        <f t="shared" si="1"/>
        <v>-12.728713492785451</v>
      </c>
      <c r="Y8" s="4">
        <f t="shared" si="1"/>
        <v>-15.92819592455368</v>
      </c>
      <c r="Z8" s="4">
        <f t="shared" si="1"/>
        <v>-19.027570416510784</v>
      </c>
      <c r="AA8" s="4">
        <f t="shared" si="1"/>
        <v>-21.90078795782939</v>
      </c>
      <c r="AB8" s="4">
        <f t="shared" si="1"/>
        <v>-24.379010780246649</v>
      </c>
      <c r="AC8" s="4">
        <f t="shared" si="1"/>
        <v>-26.263714584010668</v>
      </c>
      <c r="AD8" s="4">
        <f t="shared" si="1"/>
        <v>-27.350408710220353</v>
      </c>
      <c r="AE8" s="4">
        <f t="shared" si="1"/>
        <v>-27.458849620214746</v>
      </c>
      <c r="AF8" s="4">
        <f t="shared" si="1"/>
        <v>-26.462517638483394</v>
      </c>
      <c r="AG8" s="4">
        <f t="shared" si="1"/>
        <v>-24.310149300934796</v>
      </c>
      <c r="AH8" s="4">
        <f t="shared" si="1"/>
        <v>-21.03526714510599</v>
      </c>
      <c r="AI8" s="4">
        <f t="shared" si="1"/>
        <v>-16.753835965899995</v>
      </c>
      <c r="AJ8" s="4">
        <f t="shared" si="1"/>
        <v>-11.653095437350629</v>
      </c>
      <c r="AK8" s="4">
        <f t="shared" si="1"/>
        <v>-5.9753901183548335</v>
      </c>
      <c r="AL8" s="4">
        <f t="shared" si="1"/>
        <v>-8.4594628294664601E-15</v>
      </c>
    </row>
    <row r="9" spans="1:38">
      <c r="A9" s="1" t="s">
        <v>8</v>
      </c>
      <c r="B9" s="5">
        <f t="shared" ref="B9:AL9" si="2">((T*ATAN(1)/7.5)^2)*((S/2)/1000)* ((1-COS(4*((ATAN(1)/7.5)*KK/6)))/(8*(SQRT(((RR/(S/2))^2)-SIN(((ATAN(1)/7.5)*KK/6))*SIN(((ATAN(1)/7.5)*KK/6)) ))^ 3)+COS(2*((ATAN(1)/7.5)*KK/6))/(SQRT(((RR/(S/2))^2)-SIN(((ATAN(1)/7.5)*KK/6))*SIN(((ATAN(1)/7.5)*KK/6)) ))+COS(((ATAN(1)/7.5)*KK/6)))</f>
        <v>21692.217112047852</v>
      </c>
      <c r="C9" s="5">
        <f t="shared" si="2"/>
        <v>21150.878534856933</v>
      </c>
      <c r="D9" s="5">
        <f t="shared" si="2"/>
        <v>19559.916587203687</v>
      </c>
      <c r="E9" s="5">
        <f t="shared" si="2"/>
        <v>17018.904708167091</v>
      </c>
      <c r="F9" s="5">
        <f t="shared" si="2"/>
        <v>13694.059366107927</v>
      </c>
      <c r="G9" s="5">
        <f t="shared" si="2"/>
        <v>9814.8081117737129</v>
      </c>
      <c r="H9" s="5">
        <f t="shared" si="2"/>
        <v>5661.9601299938367</v>
      </c>
      <c r="I9" s="5">
        <f t="shared" si="2"/>
        <v>1542.9566120268205</v>
      </c>
      <c r="J9" s="5">
        <f t="shared" si="2"/>
        <v>-2246.4911208913963</v>
      </c>
      <c r="K9" s="5">
        <f t="shared" si="2"/>
        <v>-5467.7249464361403</v>
      </c>
      <c r="L9" s="5">
        <f t="shared" si="2"/>
        <v>-7977.568130098125</v>
      </c>
      <c r="M9" s="5">
        <f t="shared" si="2"/>
        <v>-9745.0615315267896</v>
      </c>
      <c r="N9" s="5">
        <f t="shared" si="2"/>
        <v>-10840.018428627571</v>
      </c>
      <c r="O9" s="5">
        <f t="shared" si="2"/>
        <v>-11399.726593815845</v>
      </c>
      <c r="P9" s="5">
        <f t="shared" si="2"/>
        <v>-11588.438584492973</v>
      </c>
      <c r="Q9" s="5">
        <f t="shared" si="2"/>
        <v>-11563.360580777417</v>
      </c>
      <c r="R9" s="5">
        <f t="shared" si="2"/>
        <v>-11453.658372603943</v>
      </c>
      <c r="S9" s="5">
        <f t="shared" si="2"/>
        <v>-11351.674314286232</v>
      </c>
      <c r="T9" s="5">
        <f t="shared" si="2"/>
        <v>-11311.740005194959</v>
      </c>
      <c r="U9" s="5">
        <f t="shared" si="2"/>
        <v>-11351.674314286231</v>
      </c>
      <c r="V9" s="5">
        <f t="shared" si="2"/>
        <v>-11453.658372603943</v>
      </c>
      <c r="W9" s="5">
        <f t="shared" si="2"/>
        <v>-11563.360580777415</v>
      </c>
      <c r="X9" s="5">
        <f t="shared" si="2"/>
        <v>-11588.438584492973</v>
      </c>
      <c r="Y9" s="5">
        <f t="shared" si="2"/>
        <v>-11399.726593815845</v>
      </c>
      <c r="Z9" s="5">
        <f t="shared" si="2"/>
        <v>-10840.018428627574</v>
      </c>
      <c r="AA9" s="5">
        <f t="shared" si="2"/>
        <v>-9745.0615315267987</v>
      </c>
      <c r="AB9" s="5">
        <f t="shared" si="2"/>
        <v>-7977.5681300981387</v>
      </c>
      <c r="AC9" s="5">
        <f t="shared" si="2"/>
        <v>-5467.7249464361439</v>
      </c>
      <c r="AD9" s="5">
        <f t="shared" si="2"/>
        <v>-2246.4911208914059</v>
      </c>
      <c r="AE9" s="5">
        <f t="shared" si="2"/>
        <v>1542.956612026805</v>
      </c>
      <c r="AF9" s="5">
        <f t="shared" si="2"/>
        <v>5661.9601299938367</v>
      </c>
      <c r="AG9" s="5">
        <f t="shared" si="2"/>
        <v>9814.8081117737056</v>
      </c>
      <c r="AH9" s="5">
        <f t="shared" si="2"/>
        <v>13694.05936610792</v>
      </c>
      <c r="AI9" s="5">
        <f t="shared" si="2"/>
        <v>17018.90470816708</v>
      </c>
      <c r="AJ9" s="5">
        <f t="shared" si="2"/>
        <v>19559.916587203676</v>
      </c>
      <c r="AK9" s="5">
        <f t="shared" si="2"/>
        <v>21150.878534856933</v>
      </c>
      <c r="AL9" s="5">
        <f t="shared" si="2"/>
        <v>21692.217112047852</v>
      </c>
    </row>
    <row r="10" spans="1:38">
      <c r="A10" s="1" t="s">
        <v>26</v>
      </c>
      <c r="B10" s="4">
        <f xml:space="preserve"> (+PI()*(B^2)*W/1000)/4</f>
        <v>-1.3580922842806088E-13</v>
      </c>
      <c r="C10" s="4">
        <f t="shared" ref="C10:AL10" si="3" xml:space="preserve"> (+PI()*(B^2)*W/1000)/4</f>
        <v>3.9822856176001378</v>
      </c>
      <c r="D10" s="4">
        <f t="shared" si="3"/>
        <v>15.730565237779603</v>
      </c>
      <c r="E10" s="4">
        <f t="shared" si="3"/>
        <v>34.661308492336275</v>
      </c>
      <c r="F10" s="4">
        <f t="shared" si="3"/>
        <v>59.842753574217653</v>
      </c>
      <c r="G10" s="4">
        <f t="shared" si="3"/>
        <v>90.056093715581497</v>
      </c>
      <c r="H10" s="4">
        <f t="shared" si="3"/>
        <v>123.87971150493547</v>
      </c>
      <c r="I10" s="4">
        <f t="shared" si="3"/>
        <v>159.79195487741623</v>
      </c>
      <c r="J10" s="4">
        <f t="shared" si="3"/>
        <v>196.28330211956879</v>
      </c>
      <c r="K10" s="4">
        <f t="shared" si="3"/>
        <v>231.96397574375592</v>
      </c>
      <c r="L10" s="4">
        <f t="shared" si="3"/>
        <v>265.65073046075463</v>
      </c>
      <c r="M10" s="4">
        <f t="shared" si="3"/>
        <v>296.41911735125348</v>
      </c>
      <c r="N10" s="4">
        <f t="shared" si="3"/>
        <v>323.61526091633658</v>
      </c>
      <c r="O10" s="4">
        <f t="shared" si="3"/>
        <v>346.8311664667458</v>
      </c>
      <c r="P10" s="4">
        <f t="shared" si="3"/>
        <v>365.85536901405737</v>
      </c>
      <c r="Q10" s="4">
        <f t="shared" si="3"/>
        <v>380.61342815056719</v>
      </c>
      <c r="R10" s="4">
        <f t="shared" si="3"/>
        <v>391.11060901880518</v>
      </c>
      <c r="S10" s="4">
        <f t="shared" si="3"/>
        <v>397.38452084260166</v>
      </c>
      <c r="T10" s="4">
        <f t="shared" si="3"/>
        <v>399.47109882280222</v>
      </c>
      <c r="U10" s="4">
        <f t="shared" si="3"/>
        <v>397.38452084260166</v>
      </c>
      <c r="V10" s="4">
        <f t="shared" si="3"/>
        <v>391.11060901880518</v>
      </c>
      <c r="W10" s="4">
        <f t="shared" si="3"/>
        <v>380.61342815056702</v>
      </c>
      <c r="X10" s="4">
        <f t="shared" si="3"/>
        <v>365.85536901405737</v>
      </c>
      <c r="Y10" s="4">
        <f t="shared" si="3"/>
        <v>346.8311664667458</v>
      </c>
      <c r="Z10" s="4">
        <f t="shared" si="3"/>
        <v>323.61526091633664</v>
      </c>
      <c r="AA10" s="4">
        <f t="shared" si="3"/>
        <v>296.41911735125348</v>
      </c>
      <c r="AB10" s="4">
        <f t="shared" si="3"/>
        <v>265.65073046075463</v>
      </c>
      <c r="AC10" s="4">
        <f t="shared" si="3"/>
        <v>231.96397574375592</v>
      </c>
      <c r="AD10" s="4">
        <f t="shared" si="3"/>
        <v>196.28330211956899</v>
      </c>
      <c r="AE10" s="4">
        <f t="shared" si="3"/>
        <v>159.79195487741623</v>
      </c>
      <c r="AF10" s="4">
        <f t="shared" si="3"/>
        <v>123.87971150493547</v>
      </c>
      <c r="AG10" s="4">
        <f t="shared" si="3"/>
        <v>90.056093715581497</v>
      </c>
      <c r="AH10" s="4">
        <f t="shared" si="3"/>
        <v>59.842753574217653</v>
      </c>
      <c r="AI10" s="4">
        <f t="shared" si="3"/>
        <v>34.661308492336417</v>
      </c>
      <c r="AJ10" s="4">
        <f t="shared" si="3"/>
        <v>15.730565237779603</v>
      </c>
      <c r="AK10" s="4">
        <f t="shared" si="3"/>
        <v>3.9822856176001378</v>
      </c>
      <c r="AL10" s="4">
        <f t="shared" si="3"/>
        <v>-1.3580922842806088E-13</v>
      </c>
    </row>
    <row r="11" spans="1:38">
      <c r="A11" s="7"/>
    </row>
    <row r="12" spans="1:38">
      <c r="A12" s="8" t="s">
        <v>22</v>
      </c>
      <c r="B12" t="s">
        <v>28</v>
      </c>
      <c r="E12" t="s">
        <v>23</v>
      </c>
      <c r="F12" t="s">
        <v>20</v>
      </c>
      <c r="I12" t="s">
        <v>25</v>
      </c>
      <c r="J12" t="s">
        <v>18</v>
      </c>
      <c r="M12" t="s">
        <v>24</v>
      </c>
      <c r="O12" t="s">
        <v>19</v>
      </c>
      <c r="R12" t="s">
        <v>27</v>
      </c>
      <c r="T12" t="s">
        <v>21</v>
      </c>
    </row>
    <row r="61" spans="1:9">
      <c r="A61" t="s">
        <v>29</v>
      </c>
      <c r="E61" t="s">
        <v>30</v>
      </c>
      <c r="I61" t="s">
        <v>31</v>
      </c>
    </row>
  </sheetData>
  <sheetProtection password="CA2D" sheet="1" objects="1" scenarios="1" selectLockedCells="1"/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Piston Velocity &amp; Acceleration</vt:lpstr>
      <vt:lpstr>Sheet1</vt:lpstr>
      <vt:lpstr>B</vt:lpstr>
      <vt:lpstr>K</vt:lpstr>
      <vt:lpstr>KK</vt:lpstr>
      <vt:lpstr>RR</vt:lpstr>
      <vt:lpstr>S</vt:lpstr>
      <vt:lpstr>T</vt:lpstr>
      <vt:lpstr>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Kassem</dc:creator>
  <cp:lastModifiedBy>Kassem</cp:lastModifiedBy>
  <dcterms:created xsi:type="dcterms:W3CDTF">2009-03-19T08:49:34Z</dcterms:created>
  <dcterms:modified xsi:type="dcterms:W3CDTF">2010-04-11T16:57:55Z</dcterms:modified>
</cp:coreProperties>
</file>