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activeTab="0"/>
  </bookViews>
  <sheets>
    <sheet name="VIN" sheetId="1" r:id="rId1"/>
  </sheets>
  <definedNames/>
  <calcPr fullCalcOnLoad="1"/>
</workbook>
</file>

<file path=xl/sharedStrings.xml><?xml version="1.0" encoding="utf-8"?>
<sst xmlns="http://schemas.openxmlformats.org/spreadsheetml/2006/main" count="234" uniqueCount="74">
  <si>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</si>
  <si>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</si>
  <si>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</si>
  <si>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</si>
  <si>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</si>
  <si>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</si>
  <si>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</si>
  <si>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</si>
  <si>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</si>
  <si>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</si>
  <si>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</si>
  <si>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</si>
  <si>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</si>
  <si>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</si>
  <si>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</si>
  <si>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</si>
  <si>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</si>
  <si>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</si>
  <si>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</si>
  <si>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</si>
  <si>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</si>
  <si>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</si>
  <si>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</si>
  <si>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    The Check Digit # 9 is:</t>
  </si>
  <si>
    <t xml:space="preserve">Check Digit </t>
  </si>
  <si>
    <t>Model year</t>
  </si>
  <si>
    <t>WMI</t>
  </si>
  <si>
    <t>VDS</t>
  </si>
  <si>
    <t>CD</t>
  </si>
  <si>
    <t>VIS</t>
  </si>
  <si>
    <t>Regon</t>
  </si>
  <si>
    <t>Africa</t>
  </si>
  <si>
    <t>Asia</t>
  </si>
  <si>
    <t>Europe</t>
  </si>
  <si>
    <t>Oceania</t>
  </si>
  <si>
    <t xml:space="preserve">S. America </t>
  </si>
  <si>
    <t>N. America</t>
  </si>
  <si>
    <t>Japan</t>
  </si>
  <si>
    <t xml:space="preserve">S. Korea </t>
  </si>
  <si>
    <t>USA</t>
  </si>
  <si>
    <t>Canada</t>
  </si>
  <si>
    <t>Mexico</t>
  </si>
  <si>
    <t>Australia</t>
  </si>
  <si>
    <t>New zealand</t>
  </si>
  <si>
    <t>Germany</t>
  </si>
  <si>
    <t>x</t>
  </si>
  <si>
    <t xml:space="preserve">World Manufacturer Identifier </t>
  </si>
  <si>
    <t>Vehicle Descriptor Section</t>
  </si>
  <si>
    <t>Check Digit</t>
  </si>
  <si>
    <t>Vehicle Identifier Section</t>
  </si>
  <si>
    <t xml:space="preserve"> </t>
  </si>
  <si>
    <t>Enter your VIN:</t>
  </si>
  <si>
    <t xml:space="preserve">Toyota </t>
  </si>
  <si>
    <t>Make</t>
  </si>
  <si>
    <t xml:space="preserve"> أودي</t>
  </si>
  <si>
    <t>بي أم دابليو</t>
  </si>
  <si>
    <t>بويك</t>
  </si>
  <si>
    <t>كريسلير</t>
  </si>
  <si>
    <t>فورد</t>
  </si>
  <si>
    <t>جي أم كندا</t>
  </si>
  <si>
    <t>جنرال موتورز</t>
  </si>
  <si>
    <t>هوندا</t>
  </si>
  <si>
    <t>لينكون</t>
  </si>
  <si>
    <t>مرسيدس بنز</t>
  </si>
  <si>
    <t>ميركوري</t>
  </si>
  <si>
    <t xml:space="preserve">بونتياك </t>
  </si>
  <si>
    <t xml:space="preserve">بليموث </t>
  </si>
  <si>
    <t xml:space="preserve">نيسان </t>
  </si>
  <si>
    <t xml:space="preserve">فولفو </t>
  </si>
  <si>
    <t xml:space="preserve">تويوتا </t>
  </si>
  <si>
    <t xml:space="preserve">ساترن </t>
  </si>
  <si>
    <t xml:space="preserve">شيفورلية </t>
  </si>
  <si>
    <t xml:space="preserve">أولدز موبيل </t>
  </si>
  <si>
    <t xml:space="preserve">كاديلاك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</si>
</sst>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0" fillId="4" borderId="7" xfId="0" applyFill="1" applyBorder="1" applyAlignment="1">
      <alignment horizontal="distributed"/>
    </xf>
    <xf numFmtId="0" fontId="0" fillId="4" borderId="8" xfId="0" applyFill="1" applyBorder="1" applyAlignment="1">
      <alignment horizontal="distributed"/>
    </xf>
    <xf numFmtId="0" fontId="0" fillId="4" borderId="9" xfId="0" applyFill="1" applyBorder="1" applyAlignment="1">
      <alignment horizontal="distributed"/>
    </xf>
    <xf numFmtId="0" fontId="4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 topLeftCell="A3">
      <selection activeCell="E5" sqref="E5"/>
    </sheetView>
  </sheetViews>
  <sheetFormatPr defaultColWidth="9.140625" defaultRowHeight="12.75"/>
  <cols>
    <col min="1" max="1" width="4.00390625" style="2" customWidth="1"/>
    <col min="2" max="2" width="4.7109375" style="2" customWidth="1"/>
    <col min="3" max="3" width="4.57421875" style="2" customWidth="1"/>
    <col min="4" max="4" width="5.00390625" style="2" customWidth="1"/>
    <col min="5" max="10" width="3.140625" style="2" customWidth="1"/>
    <col min="11" max="21" width="3.140625" style="0" customWidth="1"/>
    <col min="22" max="22" width="4.140625" style="0" customWidth="1"/>
    <col min="23" max="23" width="4.7109375" style="0" hidden="1" customWidth="1"/>
    <col min="24" max="24" width="0" style="0" hidden="1" customWidth="1"/>
    <col min="25" max="25" width="3.8515625" style="0" hidden="1" customWidth="1"/>
    <col min="26" max="26" width="10.8515625" style="0" hidden="1" customWidth="1"/>
    <col min="27" max="27" width="11.57421875" style="0" hidden="1" customWidth="1"/>
    <col min="28" max="28" width="5.140625" style="0" customWidth="1"/>
    <col min="32" max="32" width="3.7109375" style="0" hidden="1" customWidth="1"/>
    <col min="33" max="33" width="11.7109375" style="0" hidden="1" customWidth="1"/>
  </cols>
  <sheetData>
    <row r="1" spans="1:23" ht="12.75" hidden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2.75" hidden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1</v>
      </c>
      <c r="J2" s="2">
        <v>2</v>
      </c>
      <c r="K2" s="2">
        <v>3</v>
      </c>
      <c r="L2" s="2">
        <v>4</v>
      </c>
      <c r="M2" s="2">
        <v>5</v>
      </c>
      <c r="N2" s="2">
        <v>7</v>
      </c>
      <c r="O2" s="2">
        <v>9</v>
      </c>
      <c r="P2" s="2">
        <v>2</v>
      </c>
      <c r="Q2" s="2">
        <v>3</v>
      </c>
      <c r="R2" s="2">
        <v>4</v>
      </c>
      <c r="S2" s="2">
        <v>5</v>
      </c>
      <c r="T2" s="2">
        <v>6</v>
      </c>
      <c r="U2" s="2">
        <v>7</v>
      </c>
      <c r="V2" s="2">
        <v>8</v>
      </c>
      <c r="W2" s="2">
        <v>9</v>
      </c>
    </row>
    <row r="3" spans="1:34" ht="15.75">
      <c r="A3" s="10"/>
      <c r="B3" s="10"/>
      <c r="C3" s="10"/>
      <c r="D3" s="10"/>
      <c r="E3" s="33" t="s">
        <v>26</v>
      </c>
      <c r="F3" s="33"/>
      <c r="G3" s="33"/>
      <c r="H3" s="33" t="s">
        <v>27</v>
      </c>
      <c r="I3" s="34"/>
      <c r="J3" s="34"/>
      <c r="K3" s="34"/>
      <c r="L3" s="34"/>
      <c r="M3" s="13" t="s">
        <v>28</v>
      </c>
      <c r="N3" s="33" t="s">
        <v>29</v>
      </c>
      <c r="O3" s="33"/>
      <c r="P3" s="33"/>
      <c r="Q3" s="33"/>
      <c r="R3" s="33"/>
      <c r="S3" s="33"/>
      <c r="T3" s="33"/>
      <c r="U3" s="33"/>
      <c r="W3" s="1" t="s">
        <v>0</v>
      </c>
      <c r="X3" s="1">
        <v>1980</v>
      </c>
      <c r="Y3" s="1" t="s">
        <v>0</v>
      </c>
      <c r="Z3" s="1" t="s">
        <v>31</v>
      </c>
      <c r="AA3" s="14" t="s">
        <v>45</v>
      </c>
      <c r="AB3" s="18" t="s">
        <v>26</v>
      </c>
      <c r="AC3" s="16" t="s">
        <v>46</v>
      </c>
      <c r="AD3" s="16"/>
      <c r="AE3" s="16"/>
      <c r="AF3" s="14" t="s">
        <v>0</v>
      </c>
      <c r="AG3" s="46" t="s">
        <v>54</v>
      </c>
      <c r="AH3" t="s">
        <v>50</v>
      </c>
    </row>
    <row r="4" spans="5:34" ht="16.5" thickBot="1"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9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W4" s="1" t="s">
        <v>1</v>
      </c>
      <c r="X4" s="1">
        <v>1981</v>
      </c>
      <c r="Y4" s="1" t="s">
        <v>1</v>
      </c>
      <c r="Z4" s="1" t="s">
        <v>31</v>
      </c>
      <c r="AA4" s="14" t="s">
        <v>45</v>
      </c>
      <c r="AB4" s="18" t="s">
        <v>27</v>
      </c>
      <c r="AC4" s="16" t="s">
        <v>47</v>
      </c>
      <c r="AD4" s="16"/>
      <c r="AE4" s="16"/>
      <c r="AF4" s="14" t="s">
        <v>1</v>
      </c>
      <c r="AG4" s="46" t="s">
        <v>55</v>
      </c>
      <c r="AH4" t="s">
        <v>50</v>
      </c>
    </row>
    <row r="5" spans="1:34" ht="16.5" thickBot="1">
      <c r="A5" s="28" t="s">
        <v>51</v>
      </c>
      <c r="B5" s="29"/>
      <c r="C5" s="29"/>
      <c r="D5" s="29"/>
      <c r="E5" s="11"/>
      <c r="F5" s="6"/>
      <c r="G5" s="6" t="s">
        <v>50</v>
      </c>
      <c r="H5" s="6" t="s">
        <v>50</v>
      </c>
      <c r="I5" s="6" t="s">
        <v>50</v>
      </c>
      <c r="J5" s="6" t="s">
        <v>50</v>
      </c>
      <c r="K5" s="6" t="s">
        <v>50</v>
      </c>
      <c r="L5" s="6" t="s">
        <v>50</v>
      </c>
      <c r="M5" s="6" t="s">
        <v>50</v>
      </c>
      <c r="N5" s="6"/>
      <c r="O5" s="6" t="s">
        <v>50</v>
      </c>
      <c r="P5" s="6" t="s">
        <v>50</v>
      </c>
      <c r="Q5" s="6" t="s">
        <v>50</v>
      </c>
      <c r="R5" s="6" t="s">
        <v>50</v>
      </c>
      <c r="S5" s="6" t="s">
        <v>50</v>
      </c>
      <c r="T5" s="6" t="s">
        <v>50</v>
      </c>
      <c r="U5" s="7" t="s">
        <v>50</v>
      </c>
      <c r="W5" s="1" t="s">
        <v>2</v>
      </c>
      <c r="X5" s="1">
        <v>1982</v>
      </c>
      <c r="Y5" s="1" t="s">
        <v>2</v>
      </c>
      <c r="Z5" s="1" t="s">
        <v>31</v>
      </c>
      <c r="AA5" s="14" t="s">
        <v>45</v>
      </c>
      <c r="AB5" s="18" t="s">
        <v>28</v>
      </c>
      <c r="AC5" s="35" t="s">
        <v>48</v>
      </c>
      <c r="AD5" s="36"/>
      <c r="AE5" s="37"/>
      <c r="AF5" s="14">
        <v>4</v>
      </c>
      <c r="AG5" s="46" t="s">
        <v>56</v>
      </c>
      <c r="AH5" t="s">
        <v>50</v>
      </c>
    </row>
    <row r="6" spans="5:34" ht="12.75" customHeight="1" hidden="1">
      <c r="E6" s="5">
        <f>IF(E5&lt;=9,E5,LOOKUP(E5,A1:W1,A2:W2))</f>
        <v>0</v>
      </c>
      <c r="F6" s="5">
        <f>IF(F5&lt;=9,F5,LOOKUP(F5,A1:W1,A2:W2))</f>
        <v>0</v>
      </c>
      <c r="G6" s="5" t="e">
        <f>IF(G5&lt;=9,G5,LOOKUP(G5,A1:W1,A2:W2))</f>
        <v>#N/A</v>
      </c>
      <c r="H6" s="5" t="e">
        <f>IF(H5&lt;=9,H5,LOOKUP(H5,A1:W1,A2:W2))</f>
        <v>#N/A</v>
      </c>
      <c r="I6" s="5" t="e">
        <f>IF(I5&lt;=9,I5,LOOKUP(I5,A1:W1,A2:W2))</f>
        <v>#N/A</v>
      </c>
      <c r="J6" s="5" t="e">
        <f>IF(J5&lt;=9,J5,LOOKUP(J5,A1:W1,A2:W2))</f>
        <v>#N/A</v>
      </c>
      <c r="K6" s="5" t="e">
        <f>IF(K5&lt;=9,K5,LOOKUP(K5,A1:W1,A2:W2))</f>
        <v>#N/A</v>
      </c>
      <c r="L6" s="5" t="e">
        <f>IF(L5&lt;=9,L5,LOOKUP(L5,A1:W1,A2:W2))</f>
        <v>#N/A</v>
      </c>
      <c r="M6" s="5">
        <f>IF(M5&lt;=9,M5,10)</f>
        <v>10</v>
      </c>
      <c r="N6" s="5">
        <f>IF(N5&lt;=9,N5,LOOKUP(N5,A1:W1,A2:W2))</f>
        <v>0</v>
      </c>
      <c r="O6" s="5" t="e">
        <f>IF(O5&lt;=9,O5,LOOKUP(O5,A1:W1,A2:W2))</f>
        <v>#N/A</v>
      </c>
      <c r="P6" s="5" t="e">
        <f>IF(P5&lt;=9,P5,LOOKUP(P5,A1:W1,A2:W2))</f>
        <v>#N/A</v>
      </c>
      <c r="Q6" s="5" t="e">
        <f>IF(Q5&lt;=9,Q5,LOOKUP(Q5,A1:W1,A2:W2))</f>
        <v>#N/A</v>
      </c>
      <c r="R6" s="5" t="e">
        <f>IF(R5&lt;=9,R5,LOOKUP(R5,A1:W1,A2:W2))</f>
        <v>#N/A</v>
      </c>
      <c r="S6" s="5" t="e">
        <f>IF(S5&lt;=9,S5,LOOKUP(S5,A1:W1,A2:W2))</f>
        <v>#N/A</v>
      </c>
      <c r="T6" s="5" t="e">
        <f>IF(T5&lt;=9,T5,LOOKUP(T5,A1:W1,A2:W2))</f>
        <v>#N/A</v>
      </c>
      <c r="U6" s="5" t="e">
        <f>IF(U5&lt;=9,U5,LOOKUP(U5,A1:W1,A2:W2))</f>
        <v>#N/A</v>
      </c>
      <c r="W6" s="1">
        <v>4</v>
      </c>
      <c r="X6" s="1">
        <v>1983</v>
      </c>
      <c r="Y6" s="1"/>
      <c r="Z6" s="1" t="s">
        <v>31</v>
      </c>
      <c r="AA6" s="14" t="s">
        <v>45</v>
      </c>
      <c r="AB6" s="18"/>
      <c r="AC6" s="16"/>
      <c r="AD6" s="16"/>
      <c r="AE6" s="16"/>
      <c r="AF6" s="14" t="s">
        <v>2</v>
      </c>
      <c r="AG6" s="46" t="s">
        <v>50</v>
      </c>
      <c r="AH6" t="s">
        <v>50</v>
      </c>
    </row>
    <row r="7" spans="5:34" ht="12.75" customHeight="1" hidden="1">
      <c r="E7" s="4">
        <v>8</v>
      </c>
      <c r="F7" s="4">
        <v>7</v>
      </c>
      <c r="G7" s="4">
        <v>6</v>
      </c>
      <c r="H7" s="4">
        <v>5</v>
      </c>
      <c r="I7" s="4">
        <v>4</v>
      </c>
      <c r="J7" s="4">
        <v>3</v>
      </c>
      <c r="K7" s="4">
        <v>2</v>
      </c>
      <c r="L7" s="4">
        <v>10</v>
      </c>
      <c r="M7" s="4">
        <v>0</v>
      </c>
      <c r="N7" s="4">
        <v>9</v>
      </c>
      <c r="O7" s="4">
        <v>8</v>
      </c>
      <c r="P7" s="4">
        <v>7</v>
      </c>
      <c r="Q7" s="4">
        <v>6</v>
      </c>
      <c r="R7" s="4">
        <v>5</v>
      </c>
      <c r="S7" s="4">
        <v>4</v>
      </c>
      <c r="T7" s="4">
        <v>3</v>
      </c>
      <c r="U7" s="4">
        <v>2</v>
      </c>
      <c r="W7" s="1">
        <v>5</v>
      </c>
      <c r="X7" s="1">
        <v>1984</v>
      </c>
      <c r="Y7" s="1"/>
      <c r="Z7" s="1" t="s">
        <v>31</v>
      </c>
      <c r="AA7" s="14" t="s">
        <v>45</v>
      </c>
      <c r="AB7" s="18"/>
      <c r="AC7" s="16"/>
      <c r="AD7" s="16"/>
      <c r="AE7" s="16"/>
      <c r="AF7" s="14" t="s">
        <v>2</v>
      </c>
      <c r="AG7" s="46" t="s">
        <v>50</v>
      </c>
      <c r="AH7" t="s">
        <v>50</v>
      </c>
    </row>
    <row r="8" spans="5:34" ht="12.75" customHeight="1" hidden="1">
      <c r="E8" s="3">
        <f aca="true" t="shared" si="0" ref="E8:U8">E6*E7</f>
        <v>0</v>
      </c>
      <c r="F8" s="3">
        <f t="shared" si="0"/>
        <v>0</v>
      </c>
      <c r="G8" s="3" t="e">
        <f t="shared" si="0"/>
        <v>#N/A</v>
      </c>
      <c r="H8" s="3" t="e">
        <f t="shared" si="0"/>
        <v>#N/A</v>
      </c>
      <c r="I8" s="3" t="e">
        <f t="shared" si="0"/>
        <v>#N/A</v>
      </c>
      <c r="J8" s="3" t="e">
        <f t="shared" si="0"/>
        <v>#N/A</v>
      </c>
      <c r="K8" s="3" t="e">
        <f t="shared" si="0"/>
        <v>#N/A</v>
      </c>
      <c r="L8" s="3" t="e">
        <f t="shared" si="0"/>
        <v>#N/A</v>
      </c>
      <c r="M8" s="3">
        <f>M6*M7</f>
        <v>0</v>
      </c>
      <c r="N8" s="3">
        <f t="shared" si="0"/>
        <v>0</v>
      </c>
      <c r="O8" s="3" t="e">
        <f t="shared" si="0"/>
        <v>#N/A</v>
      </c>
      <c r="P8" s="3" t="e">
        <f t="shared" si="0"/>
        <v>#N/A</v>
      </c>
      <c r="Q8" s="3" t="e">
        <f t="shared" si="0"/>
        <v>#N/A</v>
      </c>
      <c r="R8" s="3" t="e">
        <f t="shared" si="0"/>
        <v>#N/A</v>
      </c>
      <c r="S8" s="3" t="e">
        <f t="shared" si="0"/>
        <v>#N/A</v>
      </c>
      <c r="T8" s="3" t="e">
        <f t="shared" si="0"/>
        <v>#N/A</v>
      </c>
      <c r="U8" s="3" t="e">
        <f t="shared" si="0"/>
        <v>#N/A</v>
      </c>
      <c r="W8" s="1">
        <v>6</v>
      </c>
      <c r="X8" s="1">
        <v>1985</v>
      </c>
      <c r="Y8" s="1"/>
      <c r="Z8" s="1" t="s">
        <v>31</v>
      </c>
      <c r="AA8" s="14" t="s">
        <v>45</v>
      </c>
      <c r="AB8" s="18"/>
      <c r="AC8" s="16"/>
      <c r="AD8" s="16"/>
      <c r="AE8" s="16"/>
      <c r="AF8" s="14" t="s">
        <v>2</v>
      </c>
      <c r="AG8" s="46" t="s">
        <v>50</v>
      </c>
      <c r="AH8" t="s">
        <v>50</v>
      </c>
    </row>
    <row r="9" spans="23:34" ht="12.75" customHeight="1" hidden="1">
      <c r="W9" s="1" t="s">
        <v>3</v>
      </c>
      <c r="X9" s="1">
        <v>1983</v>
      </c>
      <c r="Y9" s="1" t="s">
        <v>3</v>
      </c>
      <c r="Z9" s="1" t="s">
        <v>31</v>
      </c>
      <c r="AA9" s="14" t="s">
        <v>45</v>
      </c>
      <c r="AB9" s="18"/>
      <c r="AC9" s="17"/>
      <c r="AD9" s="16"/>
      <c r="AE9" s="16"/>
      <c r="AF9" s="14" t="s">
        <v>2</v>
      </c>
      <c r="AG9" s="46" t="s">
        <v>50</v>
      </c>
      <c r="AH9" t="s">
        <v>50</v>
      </c>
    </row>
    <row r="10" spans="5:34" ht="13.5" customHeight="1" hidden="1" thickBot="1">
      <c r="E10" s="2" t="e">
        <f>SUM(E8:U8)</f>
        <v>#N/A</v>
      </c>
      <c r="G10" s="2" t="e">
        <f>INT(E10/11)</f>
        <v>#N/A</v>
      </c>
      <c r="I10" s="2" t="e">
        <f>E10-G10*11</f>
        <v>#N/A</v>
      </c>
      <c r="K10" s="38" t="e">
        <f>IF(I10=M6,"VALID","INVALID")</f>
        <v>#N/A</v>
      </c>
      <c r="L10" s="39"/>
      <c r="M10" s="40"/>
      <c r="W10" s="1">
        <v>6.28571428571429</v>
      </c>
      <c r="X10" s="1">
        <v>1983</v>
      </c>
      <c r="Y10" s="1"/>
      <c r="Z10" s="1" t="s">
        <v>31</v>
      </c>
      <c r="AA10" s="14" t="s">
        <v>45</v>
      </c>
      <c r="AB10" s="18"/>
      <c r="AC10" s="16"/>
      <c r="AD10" s="16"/>
      <c r="AE10" s="16"/>
      <c r="AF10" s="14" t="s">
        <v>2</v>
      </c>
      <c r="AG10" s="46" t="s">
        <v>50</v>
      </c>
      <c r="AH10" t="s">
        <v>50</v>
      </c>
    </row>
    <row r="11" spans="4:34" ht="13.5" customHeight="1" hidden="1" thickBot="1">
      <c r="D11" s="44" t="s">
        <v>23</v>
      </c>
      <c r="E11" s="44"/>
      <c r="F11" s="44"/>
      <c r="G11" s="44"/>
      <c r="H11" s="44"/>
      <c r="I11" s="44"/>
      <c r="J11" s="45"/>
      <c r="K11" s="41" t="e">
        <f>IF(I10=M6,"VALID","INVALID")</f>
        <v>#N/A</v>
      </c>
      <c r="L11" s="42"/>
      <c r="M11" s="43"/>
      <c r="W11" s="1" t="s">
        <v>4</v>
      </c>
      <c r="X11" s="1">
        <v>1984</v>
      </c>
      <c r="Y11" s="1" t="s">
        <v>4</v>
      </c>
      <c r="Z11" s="1" t="s">
        <v>31</v>
      </c>
      <c r="AA11" s="14" t="s">
        <v>45</v>
      </c>
      <c r="AB11" s="18"/>
      <c r="AC11" s="16"/>
      <c r="AD11" s="16"/>
      <c r="AE11" s="16"/>
      <c r="AF11" s="14" t="s">
        <v>2</v>
      </c>
      <c r="AG11" s="46" t="s">
        <v>50</v>
      </c>
      <c r="AH11" t="s">
        <v>50</v>
      </c>
    </row>
    <row r="12" spans="23:34" ht="15.75">
      <c r="W12" s="1" t="s">
        <v>5</v>
      </c>
      <c r="X12" s="1">
        <v>1985</v>
      </c>
      <c r="Y12" s="1" t="s">
        <v>5</v>
      </c>
      <c r="Z12" s="1" t="s">
        <v>31</v>
      </c>
      <c r="AA12" s="14" t="s">
        <v>45</v>
      </c>
      <c r="AB12" s="18" t="s">
        <v>29</v>
      </c>
      <c r="AC12" s="16" t="s">
        <v>49</v>
      </c>
      <c r="AD12" s="16"/>
      <c r="AE12" s="16"/>
      <c r="AF12" s="14" t="s">
        <v>2</v>
      </c>
      <c r="AG12" s="46" t="s">
        <v>57</v>
      </c>
      <c r="AH12" t="s">
        <v>50</v>
      </c>
    </row>
    <row r="13" spans="1:34" ht="15.75">
      <c r="A13" s="3">
        <v>1</v>
      </c>
      <c r="B13" s="8"/>
      <c r="C13" s="24" t="s">
        <v>30</v>
      </c>
      <c r="D13" s="24"/>
      <c r="E13" s="24"/>
      <c r="F13" s="24"/>
      <c r="H13" s="30" t="e">
        <f>LOOKUP(E5,Y3:Y39,Z3:Z39)</f>
        <v>#N/A</v>
      </c>
      <c r="I13" s="31"/>
      <c r="J13" s="31"/>
      <c r="K13" s="32"/>
      <c r="M13" s="30" t="e">
        <f>LOOKUP(E5,Y3:Y39,AA3:AA39)</f>
        <v>#N/A</v>
      </c>
      <c r="N13" s="31"/>
      <c r="O13" s="31"/>
      <c r="P13" s="32"/>
      <c r="W13" s="1" t="s">
        <v>6</v>
      </c>
      <c r="X13" s="1">
        <v>1986</v>
      </c>
      <c r="Y13" s="1" t="s">
        <v>6</v>
      </c>
      <c r="Z13" s="1" t="s">
        <v>31</v>
      </c>
      <c r="AA13" s="14" t="s">
        <v>45</v>
      </c>
      <c r="AF13" s="14" t="s">
        <v>3</v>
      </c>
      <c r="AG13" s="46" t="s">
        <v>63</v>
      </c>
      <c r="AH13" t="s">
        <v>50</v>
      </c>
    </row>
    <row r="14" spans="1:34" ht="15.75">
      <c r="A14" s="3">
        <v>2</v>
      </c>
      <c r="B14" s="8"/>
      <c r="C14" s="24" t="s">
        <v>53</v>
      </c>
      <c r="D14" s="24"/>
      <c r="E14" s="24"/>
      <c r="F14" s="24"/>
      <c r="H14" s="20" t="str">
        <f>IF(E5="J",IF(F5&lt;&gt;"U",IF(F5="T",LOOKUP(F5,B31,C31),"x"),"x"),IF(E5=1,LOOKUP(F5,AF3:AF29,AG3:AG29),"x"))</f>
        <v>x</v>
      </c>
      <c r="I14" s="21"/>
      <c r="J14" s="21"/>
      <c r="K14" s="22"/>
      <c r="W14" s="1" t="s">
        <v>7</v>
      </c>
      <c r="X14" s="1">
        <v>1987</v>
      </c>
      <c r="Y14" s="1" t="s">
        <v>7</v>
      </c>
      <c r="Z14" s="1" t="s">
        <v>31</v>
      </c>
      <c r="AA14" s="14" t="s">
        <v>45</v>
      </c>
      <c r="AF14" s="1" t="s">
        <v>5</v>
      </c>
      <c r="AG14" s="46" t="s">
        <v>58</v>
      </c>
      <c r="AH14" t="s">
        <v>50</v>
      </c>
    </row>
    <row r="15" spans="1:34" ht="15.75">
      <c r="A15" s="4">
        <v>3</v>
      </c>
      <c r="B15" s="8"/>
      <c r="C15" s="23"/>
      <c r="D15" s="23"/>
      <c r="E15" s="23"/>
      <c r="F15" s="2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 t="s">
        <v>8</v>
      </c>
      <c r="X15" s="1">
        <v>1988</v>
      </c>
      <c r="Y15" s="1" t="s">
        <v>8</v>
      </c>
      <c r="Z15" s="1" t="s">
        <v>32</v>
      </c>
      <c r="AA15" s="1" t="s">
        <v>37</v>
      </c>
      <c r="AF15" s="14" t="s">
        <v>6</v>
      </c>
      <c r="AG15" s="47" t="s">
        <v>60</v>
      </c>
      <c r="AH15" t="s">
        <v>50</v>
      </c>
    </row>
    <row r="16" spans="1:33" ht="15.75">
      <c r="A16" s="3">
        <v>4</v>
      </c>
      <c r="B16" s="8"/>
      <c r="C16" s="23"/>
      <c r="D16" s="23"/>
      <c r="E16" s="23"/>
      <c r="F16" s="23"/>
      <c r="W16" s="1" t="s">
        <v>9</v>
      </c>
      <c r="X16" s="1">
        <v>1989</v>
      </c>
      <c r="Y16" s="1" t="s">
        <v>9</v>
      </c>
      <c r="Z16" s="1" t="s">
        <v>32</v>
      </c>
      <c r="AA16" s="1" t="s">
        <v>38</v>
      </c>
      <c r="AF16" s="1" t="s">
        <v>7</v>
      </c>
      <c r="AG16" s="46" t="s">
        <v>61</v>
      </c>
    </row>
    <row r="17" spans="1:33" ht="15.75">
      <c r="A17" s="3">
        <v>5</v>
      </c>
      <c r="B17" s="8"/>
      <c r="C17" s="23"/>
      <c r="D17" s="23"/>
      <c r="E17" s="23"/>
      <c r="F17" s="23"/>
      <c r="H17"/>
      <c r="I17"/>
      <c r="J17"/>
      <c r="W17" s="1" t="s">
        <v>10</v>
      </c>
      <c r="X17" s="1">
        <v>1990</v>
      </c>
      <c r="Y17" s="1" t="s">
        <v>10</v>
      </c>
      <c r="Z17" s="1" t="s">
        <v>32</v>
      </c>
      <c r="AA17" s="1" t="s">
        <v>45</v>
      </c>
      <c r="AF17" s="1" t="s">
        <v>10</v>
      </c>
      <c r="AG17" s="46" t="s">
        <v>62</v>
      </c>
    </row>
    <row r="18" spans="1:33" ht="15.75">
      <c r="A18" s="3">
        <v>6</v>
      </c>
      <c r="B18" s="8"/>
      <c r="C18" s="23"/>
      <c r="D18" s="23"/>
      <c r="E18" s="23"/>
      <c r="F18" s="23"/>
      <c r="V18" s="15"/>
      <c r="W18" s="1" t="s">
        <v>11</v>
      </c>
      <c r="X18" s="1">
        <v>1991</v>
      </c>
      <c r="Y18" s="1" t="s">
        <v>11</v>
      </c>
      <c r="Z18" s="1" t="s">
        <v>32</v>
      </c>
      <c r="AA18" s="1" t="s">
        <v>45</v>
      </c>
      <c r="AF18" s="1" t="s">
        <v>11</v>
      </c>
      <c r="AG18" s="46" t="s">
        <v>64</v>
      </c>
    </row>
    <row r="19" spans="1:33" ht="15.75">
      <c r="A19" s="3">
        <v>7</v>
      </c>
      <c r="B19" s="8"/>
      <c r="C19" s="23"/>
      <c r="D19" s="23"/>
      <c r="E19" s="23"/>
      <c r="F19" s="23"/>
      <c r="W19" s="1" t="s">
        <v>12</v>
      </c>
      <c r="X19" s="1">
        <v>1992</v>
      </c>
      <c r="Y19" s="1" t="s">
        <v>12</v>
      </c>
      <c r="Z19" s="1" t="s">
        <v>32</v>
      </c>
      <c r="AA19" s="1" t="s">
        <v>45</v>
      </c>
      <c r="AF19" s="1" t="s">
        <v>12</v>
      </c>
      <c r="AG19" s="46" t="s">
        <v>67</v>
      </c>
    </row>
    <row r="20" spans="1:33" ht="15.75">
      <c r="A20" s="3">
        <v>8</v>
      </c>
      <c r="B20" s="8"/>
      <c r="C20" s="23"/>
      <c r="D20" s="23"/>
      <c r="E20" s="23"/>
      <c r="F20" s="23"/>
      <c r="W20" s="1" t="s">
        <v>13</v>
      </c>
      <c r="X20" s="1">
        <v>1993</v>
      </c>
      <c r="Y20" s="1" t="s">
        <v>13</v>
      </c>
      <c r="Z20" s="1" t="s">
        <v>32</v>
      </c>
      <c r="AA20" s="1" t="s">
        <v>45</v>
      </c>
      <c r="AF20" s="1" t="s">
        <v>13</v>
      </c>
      <c r="AG20" s="46" t="s">
        <v>66</v>
      </c>
    </row>
    <row r="21" spans="1:33" ht="15.75">
      <c r="A21" s="3">
        <v>9</v>
      </c>
      <c r="B21" s="9"/>
      <c r="C21" s="24" t="s">
        <v>24</v>
      </c>
      <c r="D21" s="24"/>
      <c r="E21" s="24"/>
      <c r="F21" s="24"/>
      <c r="H21" s="25" t="e">
        <f>IF(I10=M6,"VALID","INVALID")</f>
        <v>#N/A</v>
      </c>
      <c r="I21" s="26"/>
      <c r="J21" s="27"/>
      <c r="K21" s="2"/>
      <c r="L21" s="2"/>
      <c r="M21" s="2"/>
      <c r="N21" s="2"/>
      <c r="W21" s="1" t="s">
        <v>14</v>
      </c>
      <c r="X21" s="1">
        <v>1994</v>
      </c>
      <c r="Y21" s="1" t="s">
        <v>14</v>
      </c>
      <c r="Z21" s="1" t="s">
        <v>32</v>
      </c>
      <c r="AA21" s="1" t="s">
        <v>45</v>
      </c>
      <c r="AF21" s="1" t="s">
        <v>16</v>
      </c>
      <c r="AG21" s="46" t="s">
        <v>69</v>
      </c>
    </row>
    <row r="22" spans="1:33" ht="15.75">
      <c r="A22" s="3">
        <v>10</v>
      </c>
      <c r="B22" s="8"/>
      <c r="C22" s="24" t="s">
        <v>25</v>
      </c>
      <c r="D22" s="24"/>
      <c r="E22" s="24"/>
      <c r="F22" s="24"/>
      <c r="H22" s="30" t="e">
        <f>LOOKUP(N5,W3:W36,X3:X36)</f>
        <v>#N/A</v>
      </c>
      <c r="I22" s="31"/>
      <c r="J22" s="32"/>
      <c r="W22" s="1" t="s">
        <v>15</v>
      </c>
      <c r="X22" s="1">
        <v>1995</v>
      </c>
      <c r="Y22" s="1" t="s">
        <v>15</v>
      </c>
      <c r="Z22" s="1" t="s">
        <v>33</v>
      </c>
      <c r="AA22" s="1" t="s">
        <v>45</v>
      </c>
      <c r="AF22" s="1" t="s">
        <v>18</v>
      </c>
      <c r="AG22" s="46" t="s">
        <v>68</v>
      </c>
    </row>
    <row r="23" spans="1:33" ht="15.75">
      <c r="A23" s="3">
        <v>11</v>
      </c>
      <c r="B23" s="8"/>
      <c r="C23" s="23"/>
      <c r="D23" s="23"/>
      <c r="E23" s="23"/>
      <c r="F23" s="23"/>
      <c r="W23" s="1" t="s">
        <v>16</v>
      </c>
      <c r="X23" s="1">
        <v>1996</v>
      </c>
      <c r="Y23" s="1" t="s">
        <v>16</v>
      </c>
      <c r="Z23" s="1" t="s">
        <v>33</v>
      </c>
      <c r="AA23" s="1" t="s">
        <v>45</v>
      </c>
      <c r="AF23" s="1">
        <v>1</v>
      </c>
      <c r="AG23" s="46" t="s">
        <v>71</v>
      </c>
    </row>
    <row r="24" spans="1:33" ht="15.75">
      <c r="A24" s="3">
        <v>12</v>
      </c>
      <c r="B24" s="8"/>
      <c r="C24" s="23"/>
      <c r="D24" s="23"/>
      <c r="E24" s="23"/>
      <c r="F24" s="23"/>
      <c r="W24" s="1" t="s">
        <v>18</v>
      </c>
      <c r="X24" s="1">
        <v>1997</v>
      </c>
      <c r="Y24" s="1" t="s">
        <v>17</v>
      </c>
      <c r="Z24" s="1" t="s">
        <v>33</v>
      </c>
      <c r="AA24" s="1" t="s">
        <v>45</v>
      </c>
      <c r="AF24" s="1">
        <v>2</v>
      </c>
      <c r="AG24" s="46" t="s">
        <v>65</v>
      </c>
    </row>
    <row r="25" spans="1:33" ht="15.75">
      <c r="A25" s="3">
        <v>13</v>
      </c>
      <c r="B25" s="8"/>
      <c r="C25" s="23"/>
      <c r="D25" s="23"/>
      <c r="E25" s="23"/>
      <c r="F25" s="23"/>
      <c r="W25" s="1" t="s">
        <v>19</v>
      </c>
      <c r="X25" s="1">
        <v>1998</v>
      </c>
      <c r="Y25" s="1" t="s">
        <v>18</v>
      </c>
      <c r="Z25" s="1" t="s">
        <v>33</v>
      </c>
      <c r="AA25" s="1" t="s">
        <v>45</v>
      </c>
      <c r="AF25" s="1">
        <v>3</v>
      </c>
      <c r="AG25" s="46" t="s">
        <v>72</v>
      </c>
    </row>
    <row r="26" spans="1:33" ht="15.75">
      <c r="A26" s="3">
        <v>14</v>
      </c>
      <c r="B26" s="8"/>
      <c r="C26" s="23"/>
      <c r="D26" s="23"/>
      <c r="E26" s="23"/>
      <c r="F26" s="23"/>
      <c r="V26" s="1"/>
      <c r="W26" s="1" t="s">
        <v>20</v>
      </c>
      <c r="X26" s="1">
        <v>1999</v>
      </c>
      <c r="Y26" s="1" t="s">
        <v>19</v>
      </c>
      <c r="Z26" s="1" t="s">
        <v>33</v>
      </c>
      <c r="AA26" s="1" t="s">
        <v>44</v>
      </c>
      <c r="AF26" s="1">
        <v>5</v>
      </c>
      <c r="AG26" s="46" t="s">
        <v>65</v>
      </c>
    </row>
    <row r="27" spans="1:33" ht="15.75">
      <c r="A27" s="3">
        <v>15</v>
      </c>
      <c r="B27" s="8"/>
      <c r="C27" s="23"/>
      <c r="D27" s="23"/>
      <c r="E27" s="23"/>
      <c r="F27" s="23"/>
      <c r="V27" s="1"/>
      <c r="W27" s="1" t="s">
        <v>21</v>
      </c>
      <c r="X27" s="1">
        <v>2000</v>
      </c>
      <c r="Y27" s="1" t="s">
        <v>20</v>
      </c>
      <c r="Z27" s="1" t="s">
        <v>33</v>
      </c>
      <c r="AA27" s="1" t="s">
        <v>45</v>
      </c>
      <c r="AF27" s="1">
        <v>6</v>
      </c>
      <c r="AG27" s="46" t="s">
        <v>73</v>
      </c>
    </row>
    <row r="28" spans="1:33" ht="15.75">
      <c r="A28" s="3">
        <v>16</v>
      </c>
      <c r="B28" s="8"/>
      <c r="C28" s="23"/>
      <c r="D28" s="23"/>
      <c r="E28" s="23"/>
      <c r="F28" s="23"/>
      <c r="V28" s="1"/>
      <c r="W28" s="1">
        <v>1</v>
      </c>
      <c r="X28" s="1">
        <v>2001</v>
      </c>
      <c r="Y28" s="1" t="s">
        <v>21</v>
      </c>
      <c r="Z28" s="1" t="s">
        <v>33</v>
      </c>
      <c r="AA28" s="1" t="s">
        <v>45</v>
      </c>
      <c r="AF28" s="1">
        <v>7</v>
      </c>
      <c r="AG28" s="46" t="s">
        <v>59</v>
      </c>
    </row>
    <row r="29" spans="1:33" ht="15.75">
      <c r="A29" s="3">
        <v>17</v>
      </c>
      <c r="B29" s="8"/>
      <c r="C29" s="23"/>
      <c r="D29" s="23"/>
      <c r="E29" s="23"/>
      <c r="F29" s="23"/>
      <c r="V29" s="1"/>
      <c r="W29" s="1">
        <v>2</v>
      </c>
      <c r="X29" s="1">
        <v>2002</v>
      </c>
      <c r="Y29" s="1" t="s">
        <v>22</v>
      </c>
      <c r="Z29" s="1" t="s">
        <v>33</v>
      </c>
      <c r="AA29" s="1" t="s">
        <v>45</v>
      </c>
      <c r="AF29" s="1">
        <v>8</v>
      </c>
      <c r="AG29" s="46" t="s">
        <v>70</v>
      </c>
    </row>
    <row r="30" spans="22:27" ht="12.75">
      <c r="V30" s="1"/>
      <c r="W30" s="1">
        <v>3</v>
      </c>
      <c r="X30" s="1">
        <v>2003</v>
      </c>
      <c r="Y30" s="1">
        <v>1</v>
      </c>
      <c r="Z30" s="1" t="s">
        <v>36</v>
      </c>
      <c r="AA30" s="1" t="s">
        <v>39</v>
      </c>
    </row>
    <row r="31" spans="2:27" ht="12.75" customHeight="1" hidden="1">
      <c r="B31" s="2" t="s">
        <v>16</v>
      </c>
      <c r="C31" s="23" t="s">
        <v>52</v>
      </c>
      <c r="D31" s="23"/>
      <c r="V31" s="1"/>
      <c r="W31" s="1">
        <v>4</v>
      </c>
      <c r="X31" s="1">
        <v>2004</v>
      </c>
      <c r="Y31" s="1">
        <v>2</v>
      </c>
      <c r="Z31" s="1" t="s">
        <v>36</v>
      </c>
      <c r="AA31" s="1" t="s">
        <v>40</v>
      </c>
    </row>
    <row r="32" spans="22:27" ht="12.75" customHeight="1">
      <c r="V32" s="1"/>
      <c r="W32" s="1">
        <v>5</v>
      </c>
      <c r="X32" s="1">
        <v>2005</v>
      </c>
      <c r="Y32" s="1">
        <v>3</v>
      </c>
      <c r="Z32" s="1" t="s">
        <v>36</v>
      </c>
      <c r="AA32" s="1" t="s">
        <v>41</v>
      </c>
    </row>
    <row r="33" spans="22:27" ht="12.75" customHeight="1">
      <c r="V33" s="1"/>
      <c r="W33" s="1">
        <v>6</v>
      </c>
      <c r="X33" s="1">
        <v>2006</v>
      </c>
      <c r="Y33" s="1">
        <v>4</v>
      </c>
      <c r="Z33" s="1" t="s">
        <v>36</v>
      </c>
      <c r="AA33" s="1" t="s">
        <v>39</v>
      </c>
    </row>
    <row r="34" spans="22:27" ht="12.75">
      <c r="V34" s="1"/>
      <c r="W34" s="1">
        <v>7</v>
      </c>
      <c r="X34" s="1">
        <v>2007</v>
      </c>
      <c r="Y34" s="1">
        <v>5</v>
      </c>
      <c r="Z34" s="1" t="s">
        <v>36</v>
      </c>
      <c r="AA34" s="1" t="s">
        <v>39</v>
      </c>
    </row>
    <row r="35" spans="22:28" ht="12.75">
      <c r="V35" s="1"/>
      <c r="W35" s="1">
        <v>8</v>
      </c>
      <c r="X35" s="1">
        <v>2008</v>
      </c>
      <c r="Y35" s="1">
        <v>6</v>
      </c>
      <c r="Z35" s="1" t="s">
        <v>34</v>
      </c>
      <c r="AA35" s="12" t="s">
        <v>42</v>
      </c>
      <c r="AB35" s="12"/>
    </row>
    <row r="36" spans="22:27" ht="12.75">
      <c r="V36" s="1"/>
      <c r="W36" s="1">
        <v>9</v>
      </c>
      <c r="X36" s="1">
        <v>2009</v>
      </c>
      <c r="Y36" s="1">
        <v>7</v>
      </c>
      <c r="Z36" s="1" t="s">
        <v>34</v>
      </c>
      <c r="AA36" s="1" t="s">
        <v>43</v>
      </c>
    </row>
    <row r="37" spans="22:27" ht="12.75">
      <c r="V37" s="1"/>
      <c r="W37" s="1"/>
      <c r="X37" s="1"/>
      <c r="Y37" s="1">
        <v>8</v>
      </c>
      <c r="Z37" s="1" t="s">
        <v>35</v>
      </c>
      <c r="AA37" s="1" t="s">
        <v>45</v>
      </c>
    </row>
    <row r="38" spans="22:27" ht="12.75">
      <c r="V38" s="1"/>
      <c r="W38" s="1"/>
      <c r="X38" s="1"/>
      <c r="Y38" s="1">
        <v>9</v>
      </c>
      <c r="Z38" s="1" t="s">
        <v>35</v>
      </c>
      <c r="AA38" s="1" t="s">
        <v>45</v>
      </c>
    </row>
    <row r="39" spans="22:27" ht="12.75">
      <c r="V39" s="1"/>
      <c r="W39" s="1"/>
      <c r="X39" s="1"/>
      <c r="Y39" s="1">
        <v>0</v>
      </c>
      <c r="Z39" s="1" t="s">
        <v>35</v>
      </c>
      <c r="AA39" s="1" t="s">
        <v>45</v>
      </c>
    </row>
  </sheetData>
  <sheetProtection password="CC06" sheet="1" objects="1" scenarios="1" selectLockedCells="1"/>
  <mergeCells count="31">
    <mergeCell ref="AC5:AE5"/>
    <mergeCell ref="K10:M10"/>
    <mergeCell ref="K11:M11"/>
    <mergeCell ref="D11:J11"/>
    <mergeCell ref="E3:G3"/>
    <mergeCell ref="H3:L3"/>
    <mergeCell ref="N3:U3"/>
    <mergeCell ref="H13:K13"/>
    <mergeCell ref="M13:P13"/>
    <mergeCell ref="C13:F13"/>
    <mergeCell ref="A5:D5"/>
    <mergeCell ref="C24:F24"/>
    <mergeCell ref="C25:F25"/>
    <mergeCell ref="C26:F26"/>
    <mergeCell ref="C21:F21"/>
    <mergeCell ref="C20:F20"/>
    <mergeCell ref="C28:F28"/>
    <mergeCell ref="H21:J21"/>
    <mergeCell ref="C29:F29"/>
    <mergeCell ref="C27:F27"/>
    <mergeCell ref="H22:J22"/>
    <mergeCell ref="H14:K14"/>
    <mergeCell ref="C31:D31"/>
    <mergeCell ref="C14:F14"/>
    <mergeCell ref="C15:F15"/>
    <mergeCell ref="C16:F16"/>
    <mergeCell ref="C22:F22"/>
    <mergeCell ref="C23:F23"/>
    <mergeCell ref="C17:F17"/>
    <mergeCell ref="C18:F18"/>
    <mergeCell ref="C19:F1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2005-10-03T11:16:04Z</dcterms:created>
  <dcterms:modified xsi:type="dcterms:W3CDTF">2005-10-09T19:31:27Z</dcterms:modified>
  <cp:category/>
  <cp:version/>
  <cp:contentType/>
  <cp:contentStatus/>
</cp:coreProperties>
</file>